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etteringtc.sharepoint.com/sites/Operations/Shared Documents/Finance Co/20 January 2022/"/>
    </mc:Choice>
  </mc:AlternateContent>
  <xr:revisionPtr revIDLastSave="156" documentId="8_{842E6312-11B8-4E1C-99B4-8DE3914BCDA9}" xr6:coauthVersionLast="47" xr6:coauthVersionMax="47" xr10:uidLastSave="{C13DC73F-EDBD-4FB1-A34A-0196480D656C}"/>
  <bookViews>
    <workbookView xWindow="-110" yWindow="-110" windowWidth="19420" windowHeight="10560" xr2:uid="{D3A8F91B-7079-4AA5-8291-845D6C5B30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" i="1" l="1"/>
  <c r="F13" i="1" l="1"/>
  <c r="G49" i="1"/>
  <c r="C33" i="1"/>
  <c r="D33" i="1"/>
  <c r="C21" i="1"/>
  <c r="D21" i="1"/>
  <c r="F33" i="1"/>
  <c r="F49" i="1" s="1"/>
  <c r="E33" i="1"/>
  <c r="E21" i="1"/>
  <c r="D13" i="1"/>
  <c r="E13" i="1"/>
  <c r="C13" i="1"/>
  <c r="C49" i="1" l="1"/>
  <c r="D49" i="1"/>
  <c r="E49" i="1"/>
</calcChain>
</file>

<file path=xl/sharedStrings.xml><?xml version="1.0" encoding="utf-8"?>
<sst xmlns="http://schemas.openxmlformats.org/spreadsheetml/2006/main" count="63" uniqueCount="61">
  <si>
    <t xml:space="preserve">BUDGET MONITORING STATEMENT </t>
  </si>
  <si>
    <t>Sources of Income</t>
  </si>
  <si>
    <t xml:space="preserve">Received </t>
  </si>
  <si>
    <t xml:space="preserve">Expected in year </t>
  </si>
  <si>
    <t xml:space="preserve">Precept </t>
  </si>
  <si>
    <t xml:space="preserve">Welcome Back Fund </t>
  </si>
  <si>
    <t xml:space="preserve">Recharged to Charities for the Poor </t>
  </si>
  <si>
    <t xml:space="preserve">VAT refunded including for WBF </t>
  </si>
  <si>
    <t xml:space="preserve">TOTAL </t>
  </si>
  <si>
    <t xml:space="preserve">Expenditure net of VAT </t>
  </si>
  <si>
    <t>Spent</t>
  </si>
  <si>
    <t xml:space="preserve">Expected for year </t>
  </si>
  <si>
    <t xml:space="preserve">Employees </t>
  </si>
  <si>
    <t>Employee costs</t>
  </si>
  <si>
    <t xml:space="preserve">Administrative costs </t>
  </si>
  <si>
    <t xml:space="preserve">Payroll admin </t>
  </si>
  <si>
    <t xml:space="preserve">Staff training </t>
  </si>
  <si>
    <t>ITC support, services and equipment</t>
  </si>
  <si>
    <t>Internal audit</t>
  </si>
  <si>
    <t xml:space="preserve">External audit </t>
  </si>
  <si>
    <t xml:space="preserve">Information Commissioners fee </t>
  </si>
  <si>
    <t>Bank fees</t>
  </si>
  <si>
    <t xml:space="preserve">Insurance </t>
  </si>
  <si>
    <t>Mayoral allowances</t>
  </si>
  <si>
    <t xml:space="preserve">Member expenses and training </t>
  </si>
  <si>
    <t>NCALC subscription</t>
  </si>
  <si>
    <t xml:space="preserve">Society of Local Council Clerks </t>
  </si>
  <si>
    <t xml:space="preserve">Elections </t>
  </si>
  <si>
    <t xml:space="preserve">Market management </t>
  </si>
  <si>
    <t xml:space="preserve">Neighbourhood Plan </t>
  </si>
  <si>
    <t>Allotments</t>
  </si>
  <si>
    <t>Traffic speed devices</t>
  </si>
  <si>
    <t xml:space="preserve">Twinning </t>
  </si>
  <si>
    <t>Office accommodation</t>
  </si>
  <si>
    <t>Cost of Democracy</t>
  </si>
  <si>
    <t>Events</t>
  </si>
  <si>
    <t xml:space="preserve">Services </t>
  </si>
  <si>
    <t xml:space="preserve">Original estimate </t>
  </si>
  <si>
    <t>Original estimate</t>
  </si>
  <si>
    <t>TOTAL</t>
  </si>
  <si>
    <t xml:space="preserve">Office expenses </t>
  </si>
  <si>
    <t xml:space="preserve">Sub total </t>
  </si>
  <si>
    <t>elections</t>
  </si>
  <si>
    <t>Allocated to:-</t>
  </si>
  <si>
    <t>general spend</t>
  </si>
  <si>
    <t>reserves</t>
  </si>
  <si>
    <t xml:space="preserve">Contingency / reserves </t>
  </si>
  <si>
    <t xml:space="preserve">Employers NI </t>
  </si>
  <si>
    <t xml:space="preserve">VAT paid out but not yet recovered </t>
  </si>
  <si>
    <t>VAT INCURRED</t>
  </si>
  <si>
    <t>Due in next month</t>
  </si>
  <si>
    <t>set aside to meet costs incurred in 2020/21</t>
  </si>
  <si>
    <t>Spent in 2020/1 and not recharged *</t>
  </si>
  <si>
    <t xml:space="preserve"> Committed to end month</t>
  </si>
  <si>
    <t xml:space="preserve">* gross of VAT </t>
  </si>
  <si>
    <t>Rent from allotment sites</t>
  </si>
  <si>
    <t xml:space="preserve">As at 11th January 2022 </t>
  </si>
  <si>
    <t>Last month (07/12/21)</t>
  </si>
  <si>
    <t>In Bank account as at 10/01/2022</t>
  </si>
  <si>
    <t xml:space="preserve"> </t>
  </si>
  <si>
    <t>For Finance and Governance Ctte 20th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</si>
</sst>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8" fontId="0" fillId="0" borderId="0" xfId="0" applyNumberFormat="1" applyAlignment="1">
      <alignment horizontal="center" wrapText="1"/>
    </xf>
    <xf numFmtId="6" fontId="0" fillId="0" borderId="0" xfId="0" applyNumberForma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6" fontId="0" fillId="0" borderId="0" xfId="0" applyNumberFormat="1"/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164" fontId="0" fillId="0" borderId="0" xfId="0" applyNumberFormat="1" applyAlignment="1">
      <alignment horizontal="center" wrapText="1"/>
    </xf>
    <xf numFmtId="164" fontId="3" fillId="0" borderId="0" xfId="0" applyNumberFormat="1" applyFont="1" applyAlignment="1">
      <alignment horizontal="center"/>
    </xf>
    <xf numFmtId="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6" fontId="4" fillId="0" borderId="0" xfId="0" applyNumberFormat="1" applyFont="1"/>
    <xf numFmtId="8" fontId="4" fillId="0" borderId="0" xfId="0" applyNumberFormat="1" applyFont="1"/>
    <xf numFmtId="0" fontId="0" fillId="0" borderId="0" xfId="0" applyAlignment="1">
      <alignment horizontal="left" vertical="center"/>
    </xf>
    <xf numFmtId="6" fontId="0" fillId="0" borderId="0" xfId="0" applyNumberFormat="1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8" fontId="0" fillId="0" borderId="0" xfId="0" applyNumberFormat="1" applyFill="1" applyAlignment="1">
      <alignment horizontal="center" wrapText="1"/>
    </xf>
    <xf numFmtId="164" fontId="0" fillId="0" borderId="0" xfId="0" applyNumberFormat="1" applyFill="1" applyAlignment="1">
      <alignment horizontal="center"/>
    </xf>
    <xf numFmtId="6" fontId="0" fillId="0" borderId="0" xfId="0" applyNumberFormat="1" applyFill="1" applyAlignment="1">
      <alignment horizontal="center" wrapText="1"/>
    </xf>
    <xf numFmtId="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 wrapText="1"/>
    </xf>
    <xf numFmtId="0" fontId="3" fillId="0" borderId="0" xfId="0" applyFont="1"/>
    <xf numFmtId="8" fontId="3" fillId="0" borderId="0" xfId="0" applyNumberFormat="1" applyFont="1"/>
    <xf numFmtId="8" fontId="0" fillId="0" borderId="0" xfId="0" applyNumberFormat="1" applyFill="1" applyAlignment="1">
      <alignment horizontal="center"/>
    </xf>
    <xf numFmtId="8" fontId="0" fillId="0" borderId="0" xfId="0" applyNumberForma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/>
    </xf>
    <xf numFmtId="6" fontId="4" fillId="0" borderId="0" xfId="0" applyNumberFormat="1" applyFont="1" applyFill="1"/>
    <xf numFmtId="6" fontId="4" fillId="2" borderId="0" xfId="0" applyNumberFormat="1" applyFont="1" applyFill="1"/>
    <xf numFmtId="8" fontId="0" fillId="2" borderId="0" xfId="0" applyNumberFormat="1" applyFill="1" applyAlignment="1">
      <alignment horizontal="center" wrapText="1"/>
    </xf>
    <xf numFmtId="6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0" borderId="0" xfId="0" applyNumberFormat="1" applyAlignment="1">
      <alignment horizontal="center" vertical="center"/>
    </xf>
    <xf numFmtId="6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31703-D396-4FA4-9A91-D348047B43CB}">
  <sheetPr>
    <pageSetUpPr fitToPage="1"/>
  </sheetPr>
  <dimension ref="A1:J62"/>
  <sheetViews>
    <sheetView tabSelected="1" showWhiteSpace="0" view="pageLayout" zoomScaleNormal="100" workbookViewId="0">
      <selection activeCell="F5" sqref="F5"/>
    </sheetView>
  </sheetViews>
  <sheetFormatPr defaultRowHeight="14.5" x14ac:dyDescent="0.35"/>
  <cols>
    <col min="1" max="1" width="16.1796875" style="11" customWidth="1"/>
    <col min="2" max="2" width="35" customWidth="1"/>
    <col min="3" max="3" width="15.6328125" customWidth="1"/>
    <col min="4" max="4" width="15.6328125" style="11" customWidth="1"/>
    <col min="5" max="5" width="15.6328125" customWidth="1"/>
    <col min="6" max="6" width="15.7265625" customWidth="1"/>
    <col min="7" max="7" width="14.08984375" style="3" customWidth="1"/>
    <col min="8" max="8" width="9.7265625" customWidth="1"/>
  </cols>
  <sheetData>
    <row r="1" spans="1:10" s="1" customFormat="1" x14ac:dyDescent="0.35">
      <c r="A1" s="6"/>
      <c r="B1" s="1" t="s">
        <v>0</v>
      </c>
      <c r="C1" s="1" t="s">
        <v>60</v>
      </c>
      <c r="D1" s="6"/>
      <c r="G1" s="5"/>
    </row>
    <row r="3" spans="1:10" s="1" customFormat="1" x14ac:dyDescent="0.35">
      <c r="A3" s="6"/>
      <c r="B3" s="1" t="s">
        <v>56</v>
      </c>
      <c r="D3" s="6"/>
      <c r="G3" s="5"/>
    </row>
    <row r="5" spans="1:10" ht="29" x14ac:dyDescent="0.35">
      <c r="B5" s="1" t="s">
        <v>1</v>
      </c>
      <c r="C5" s="5" t="s">
        <v>2</v>
      </c>
      <c r="D5" s="10" t="s">
        <v>50</v>
      </c>
      <c r="E5" s="1" t="s">
        <v>3</v>
      </c>
      <c r="F5" s="1" t="s">
        <v>38</v>
      </c>
    </row>
    <row r="7" spans="1:10" x14ac:dyDescent="0.35">
      <c r="B7" t="s">
        <v>4</v>
      </c>
      <c r="C7" s="2">
        <v>134000</v>
      </c>
      <c r="D7" s="7">
        <v>0</v>
      </c>
      <c r="E7" s="2">
        <v>134000</v>
      </c>
      <c r="F7" s="18">
        <v>134000</v>
      </c>
    </row>
    <row r="8" spans="1:10" x14ac:dyDescent="0.35">
      <c r="B8" t="s">
        <v>7</v>
      </c>
      <c r="C8" s="4">
        <v>301.85000000000002</v>
      </c>
      <c r="D8" s="8">
        <v>545.20000000000005</v>
      </c>
      <c r="E8" s="2">
        <v>6000</v>
      </c>
      <c r="F8" s="19">
        <v>0</v>
      </c>
    </row>
    <row r="9" spans="1:10" x14ac:dyDescent="0.35">
      <c r="B9" t="s">
        <v>5</v>
      </c>
      <c r="C9" s="4">
        <v>2299.1</v>
      </c>
      <c r="D9" s="40">
        <v>0</v>
      </c>
      <c r="E9" s="41">
        <v>36425</v>
      </c>
      <c r="F9" s="19">
        <v>0</v>
      </c>
    </row>
    <row r="10" spans="1:10" x14ac:dyDescent="0.35">
      <c r="B10" t="s">
        <v>55</v>
      </c>
      <c r="C10" s="3">
        <v>0</v>
      </c>
      <c r="D10" s="40">
        <v>0</v>
      </c>
      <c r="E10" s="41">
        <v>1190</v>
      </c>
      <c r="F10" s="24">
        <v>1190</v>
      </c>
    </row>
    <row r="11" spans="1:10" x14ac:dyDescent="0.35">
      <c r="B11" t="s">
        <v>6</v>
      </c>
      <c r="C11" s="4">
        <v>412.64</v>
      </c>
      <c r="D11" s="28">
        <v>0</v>
      </c>
      <c r="E11" s="29">
        <v>475</v>
      </c>
      <c r="F11" s="19">
        <v>0</v>
      </c>
    </row>
    <row r="12" spans="1:10" x14ac:dyDescent="0.35">
      <c r="C12" s="3"/>
      <c r="D12" s="30"/>
      <c r="E12" s="31"/>
      <c r="F12" s="19"/>
    </row>
    <row r="13" spans="1:10" x14ac:dyDescent="0.35">
      <c r="B13" t="s">
        <v>8</v>
      </c>
      <c r="C13" s="2">
        <f>SUM(C7:C12)</f>
        <v>137013.59000000003</v>
      </c>
      <c r="D13" s="9">
        <f t="shared" ref="D13:F13" si="0">SUM(D7:D12)</f>
        <v>545.20000000000005</v>
      </c>
      <c r="E13" s="2">
        <f t="shared" si="0"/>
        <v>178090</v>
      </c>
      <c r="F13" s="2">
        <f t="shared" si="0"/>
        <v>135190</v>
      </c>
    </row>
    <row r="14" spans="1:10" x14ac:dyDescent="0.35">
      <c r="C14" s="3"/>
      <c r="D14" s="7"/>
      <c r="E14" s="3"/>
    </row>
    <row r="15" spans="1:10" s="1" customFormat="1" ht="43.5" x14ac:dyDescent="0.35">
      <c r="A15" s="6"/>
      <c r="B15" s="5" t="s">
        <v>9</v>
      </c>
      <c r="C15" s="5" t="s">
        <v>10</v>
      </c>
      <c r="D15" s="10" t="s">
        <v>53</v>
      </c>
      <c r="E15" s="5" t="s">
        <v>11</v>
      </c>
      <c r="F15" s="5" t="s">
        <v>37</v>
      </c>
      <c r="G15" s="10" t="s">
        <v>52</v>
      </c>
      <c r="H15" s="6" t="s">
        <v>49</v>
      </c>
      <c r="I15"/>
      <c r="J15" s="14"/>
    </row>
    <row r="16" spans="1:10" x14ac:dyDescent="0.35">
      <c r="F16" s="25"/>
      <c r="J16" s="14"/>
    </row>
    <row r="17" spans="1:10" x14ac:dyDescent="0.35">
      <c r="A17" s="11" t="s">
        <v>13</v>
      </c>
      <c r="B17" t="s">
        <v>12</v>
      </c>
      <c r="C17" s="35">
        <v>18836.21</v>
      </c>
      <c r="D17" s="26">
        <v>2814.93</v>
      </c>
      <c r="E17" s="2">
        <v>39269</v>
      </c>
      <c r="F17" s="25">
        <v>39650</v>
      </c>
      <c r="G17" s="3">
        <v>0</v>
      </c>
      <c r="H17" s="13">
        <v>0</v>
      </c>
      <c r="J17" s="14"/>
    </row>
    <row r="18" spans="1:10" x14ac:dyDescent="0.35">
      <c r="B18" t="s">
        <v>47</v>
      </c>
      <c r="C18" s="35">
        <v>859.89</v>
      </c>
      <c r="D18" s="26">
        <v>286.63</v>
      </c>
      <c r="E18" s="4">
        <v>1720</v>
      </c>
      <c r="F18" s="25">
        <v>3400</v>
      </c>
      <c r="G18" s="3">
        <v>0</v>
      </c>
      <c r="H18" s="13">
        <v>0</v>
      </c>
      <c r="J18" s="14"/>
    </row>
    <row r="19" spans="1:10" x14ac:dyDescent="0.35">
      <c r="B19" t="s">
        <v>15</v>
      </c>
      <c r="C19" s="31">
        <v>0</v>
      </c>
      <c r="D19" s="28">
        <v>36</v>
      </c>
      <c r="E19" s="2">
        <v>54</v>
      </c>
      <c r="F19" s="25">
        <v>100</v>
      </c>
      <c r="G19" s="3">
        <v>0</v>
      </c>
      <c r="H19" s="13">
        <v>0</v>
      </c>
      <c r="J19" s="14"/>
    </row>
    <row r="20" spans="1:10" x14ac:dyDescent="0.35">
      <c r="B20" t="s">
        <v>16</v>
      </c>
      <c r="C20" s="2">
        <v>120</v>
      </c>
      <c r="D20" s="9">
        <v>0</v>
      </c>
      <c r="E20" s="2">
        <v>334</v>
      </c>
      <c r="F20" s="25">
        <v>350</v>
      </c>
      <c r="G20" s="2">
        <v>184</v>
      </c>
      <c r="H20" s="13">
        <v>30</v>
      </c>
      <c r="J20" s="14"/>
    </row>
    <row r="21" spans="1:10" x14ac:dyDescent="0.35">
      <c r="B21" s="15" t="s">
        <v>41</v>
      </c>
      <c r="C21" s="17">
        <f t="shared" ref="C21:D21" si="1">SUM(C16:C20)</f>
        <v>19816.099999999999</v>
      </c>
      <c r="D21" s="17">
        <f t="shared" si="1"/>
        <v>3137.56</v>
      </c>
      <c r="E21" s="17">
        <f>SUM(E16:E20)</f>
        <v>41377</v>
      </c>
      <c r="F21" s="17">
        <v>43500</v>
      </c>
      <c r="H21" s="13"/>
      <c r="J21" s="14"/>
    </row>
    <row r="22" spans="1:10" x14ac:dyDescent="0.35">
      <c r="C22" s="3"/>
      <c r="D22" s="7"/>
      <c r="E22" s="3"/>
      <c r="F22" s="3"/>
      <c r="H22" s="13"/>
      <c r="J22" s="14"/>
    </row>
    <row r="23" spans="1:10" ht="29" x14ac:dyDescent="0.35">
      <c r="A23" s="11" t="s">
        <v>14</v>
      </c>
      <c r="B23" t="s">
        <v>33</v>
      </c>
      <c r="C23" s="35">
        <v>8920.5400000000009</v>
      </c>
      <c r="D23" s="28">
        <v>1000</v>
      </c>
      <c r="E23" s="4">
        <v>10920.54</v>
      </c>
      <c r="F23" s="2">
        <v>13400</v>
      </c>
      <c r="G23" s="3">
        <v>0</v>
      </c>
      <c r="H23" s="13">
        <v>0</v>
      </c>
      <c r="J23" s="14"/>
    </row>
    <row r="24" spans="1:10" x14ac:dyDescent="0.35">
      <c r="B24" t="s">
        <v>40</v>
      </c>
      <c r="C24" s="35">
        <v>189.33</v>
      </c>
      <c r="D24" s="32">
        <v>0</v>
      </c>
      <c r="E24" s="4">
        <v>225</v>
      </c>
      <c r="F24" s="44">
        <v>7600</v>
      </c>
      <c r="G24" s="3">
        <v>0</v>
      </c>
      <c r="H24" s="42">
        <v>9.6</v>
      </c>
      <c r="J24" s="14"/>
    </row>
    <row r="25" spans="1:10" x14ac:dyDescent="0.35">
      <c r="B25" t="s">
        <v>17</v>
      </c>
      <c r="C25" s="35">
        <v>2306.21</v>
      </c>
      <c r="D25" s="28">
        <v>148</v>
      </c>
      <c r="E25" s="2">
        <v>7367</v>
      </c>
      <c r="F25" s="44"/>
      <c r="G25" s="13">
        <v>4466.6000000000004</v>
      </c>
      <c r="H25" s="42">
        <v>461.25</v>
      </c>
      <c r="J25" s="14"/>
    </row>
    <row r="26" spans="1:10" x14ac:dyDescent="0.35">
      <c r="B26" t="s">
        <v>22</v>
      </c>
      <c r="C26" s="4">
        <v>153.77000000000001</v>
      </c>
      <c r="D26" s="16">
        <v>0</v>
      </c>
      <c r="E26" s="4">
        <v>1380.71</v>
      </c>
      <c r="F26" s="44"/>
      <c r="G26" s="13">
        <v>1226.94</v>
      </c>
      <c r="H26" s="27">
        <v>18.45</v>
      </c>
      <c r="J26" s="14"/>
    </row>
    <row r="27" spans="1:10" x14ac:dyDescent="0.35">
      <c r="B27" t="s">
        <v>18</v>
      </c>
      <c r="C27" s="13">
        <v>0</v>
      </c>
      <c r="D27" s="16">
        <v>0</v>
      </c>
      <c r="E27" s="13">
        <v>450</v>
      </c>
      <c r="F27" s="44"/>
      <c r="G27" s="3">
        <v>0</v>
      </c>
      <c r="H27" s="13">
        <v>0</v>
      </c>
      <c r="J27" s="14"/>
    </row>
    <row r="28" spans="1:10" x14ac:dyDescent="0.35">
      <c r="B28" t="s">
        <v>19</v>
      </c>
      <c r="C28" s="13">
        <v>0</v>
      </c>
      <c r="D28" s="16">
        <v>0</v>
      </c>
      <c r="E28" s="13">
        <v>0</v>
      </c>
      <c r="F28" s="44"/>
      <c r="G28" s="3">
        <v>0</v>
      </c>
      <c r="H28" s="13">
        <v>0</v>
      </c>
      <c r="J28" s="14"/>
    </row>
    <row r="29" spans="1:10" x14ac:dyDescent="0.35">
      <c r="B29" t="s">
        <v>20</v>
      </c>
      <c r="C29" s="13">
        <v>35</v>
      </c>
      <c r="D29" s="16">
        <v>0</v>
      </c>
      <c r="E29" s="13">
        <v>35</v>
      </c>
      <c r="F29" s="44"/>
      <c r="G29" s="3">
        <v>0</v>
      </c>
      <c r="H29" s="13">
        <v>0</v>
      </c>
      <c r="J29" s="14"/>
    </row>
    <row r="30" spans="1:10" x14ac:dyDescent="0.35">
      <c r="B30" t="s">
        <v>21</v>
      </c>
      <c r="C30" s="27">
        <v>18</v>
      </c>
      <c r="D30" s="32">
        <v>0</v>
      </c>
      <c r="E30" s="13">
        <v>60</v>
      </c>
      <c r="F30" s="44"/>
      <c r="G30" s="3">
        <v>0</v>
      </c>
      <c r="H30" s="13">
        <v>0</v>
      </c>
    </row>
    <row r="31" spans="1:10" x14ac:dyDescent="0.35">
      <c r="B31" t="s">
        <v>25</v>
      </c>
      <c r="C31" s="13">
        <v>6657</v>
      </c>
      <c r="D31" s="16">
        <v>0</v>
      </c>
      <c r="E31" s="13">
        <v>6657</v>
      </c>
      <c r="F31" s="43">
        <v>7000</v>
      </c>
      <c r="G31" s="3">
        <v>0</v>
      </c>
      <c r="H31" s="13">
        <v>0</v>
      </c>
    </row>
    <row r="32" spans="1:10" x14ac:dyDescent="0.35">
      <c r="B32" t="s">
        <v>26</v>
      </c>
      <c r="C32" s="27">
        <v>0</v>
      </c>
      <c r="D32" s="32">
        <v>277</v>
      </c>
      <c r="E32" s="13">
        <v>277</v>
      </c>
      <c r="F32" s="43"/>
      <c r="G32" s="3">
        <v>0</v>
      </c>
      <c r="H32" s="13">
        <v>0</v>
      </c>
    </row>
    <row r="33" spans="1:8" x14ac:dyDescent="0.35">
      <c r="B33" s="15" t="s">
        <v>41</v>
      </c>
      <c r="C33" s="17">
        <f>SUM(C23:C32)</f>
        <v>18279.850000000002</v>
      </c>
      <c r="D33" s="17">
        <f>SUM(D23:D32)</f>
        <v>1425</v>
      </c>
      <c r="E33" s="17">
        <f>SUM(E23:E32)</f>
        <v>27372.25</v>
      </c>
      <c r="F33" s="17">
        <f>SUM(F23:F32)</f>
        <v>28000</v>
      </c>
      <c r="H33" s="13"/>
    </row>
    <row r="34" spans="1:8" x14ac:dyDescent="0.35">
      <c r="C34" s="3"/>
      <c r="D34" s="7"/>
      <c r="E34" s="3"/>
      <c r="F34" s="3"/>
      <c r="H34" s="13"/>
    </row>
    <row r="35" spans="1:8" ht="29" x14ac:dyDescent="0.35">
      <c r="A35" s="11" t="s">
        <v>34</v>
      </c>
      <c r="B35" t="s">
        <v>23</v>
      </c>
      <c r="C35" s="27">
        <v>18</v>
      </c>
      <c r="D35" s="32">
        <v>0</v>
      </c>
      <c r="E35" s="13">
        <v>2000</v>
      </c>
      <c r="F35" s="13">
        <v>2500</v>
      </c>
      <c r="G35" s="3">
        <v>0</v>
      </c>
      <c r="H35" s="13">
        <v>0</v>
      </c>
    </row>
    <row r="36" spans="1:8" x14ac:dyDescent="0.35">
      <c r="B36" t="s">
        <v>24</v>
      </c>
      <c r="C36" s="27">
        <v>1260</v>
      </c>
      <c r="D36" s="32">
        <v>0</v>
      </c>
      <c r="E36" s="13">
        <v>1440</v>
      </c>
      <c r="F36" s="13">
        <v>1000</v>
      </c>
      <c r="G36" s="3">
        <v>0</v>
      </c>
      <c r="H36" s="13">
        <v>0</v>
      </c>
    </row>
    <row r="37" spans="1:8" x14ac:dyDescent="0.35">
      <c r="B37" t="s">
        <v>27</v>
      </c>
      <c r="C37" s="27">
        <v>0</v>
      </c>
      <c r="D37" s="32">
        <v>0</v>
      </c>
      <c r="E37" s="13">
        <v>51103</v>
      </c>
      <c r="F37" s="13">
        <v>34000</v>
      </c>
      <c r="G37" s="3">
        <v>0</v>
      </c>
      <c r="H37" s="13">
        <v>0</v>
      </c>
    </row>
    <row r="38" spans="1:8" x14ac:dyDescent="0.35">
      <c r="C38" s="13"/>
      <c r="D38" s="16"/>
      <c r="E38" s="13"/>
      <c r="F38" s="13"/>
      <c r="H38" s="13"/>
    </row>
    <row r="39" spans="1:8" x14ac:dyDescent="0.35">
      <c r="A39" s="11" t="s">
        <v>36</v>
      </c>
      <c r="B39" t="s">
        <v>5</v>
      </c>
      <c r="C39" s="27">
        <v>3214</v>
      </c>
      <c r="D39" s="32">
        <v>1173</v>
      </c>
      <c r="E39" s="13">
        <v>36425</v>
      </c>
      <c r="F39" s="13">
        <v>0</v>
      </c>
      <c r="G39" s="3">
        <v>0</v>
      </c>
      <c r="H39" s="42">
        <v>449.75</v>
      </c>
    </row>
    <row r="40" spans="1:8" x14ac:dyDescent="0.35">
      <c r="B40" t="s">
        <v>35</v>
      </c>
      <c r="C40" s="27">
        <v>995</v>
      </c>
      <c r="D40" s="32">
        <v>0</v>
      </c>
      <c r="E40" s="13">
        <v>995</v>
      </c>
      <c r="F40" s="13">
        <v>0</v>
      </c>
      <c r="G40" s="3">
        <v>0</v>
      </c>
      <c r="H40" s="13">
        <v>0</v>
      </c>
    </row>
    <row r="41" spans="1:8" x14ac:dyDescent="0.35">
      <c r="B41" t="s">
        <v>28</v>
      </c>
      <c r="C41" s="13">
        <v>0</v>
      </c>
      <c r="D41" s="16">
        <v>0</v>
      </c>
      <c r="E41" s="13">
        <v>0</v>
      </c>
      <c r="F41" s="13">
        <v>0</v>
      </c>
      <c r="G41" s="3">
        <v>0</v>
      </c>
      <c r="H41" s="13">
        <v>0</v>
      </c>
    </row>
    <row r="42" spans="1:8" x14ac:dyDescent="0.35">
      <c r="B42" t="s">
        <v>29</v>
      </c>
      <c r="C42" s="13">
        <v>0</v>
      </c>
      <c r="D42" s="16">
        <v>0</v>
      </c>
      <c r="E42" s="13">
        <v>0</v>
      </c>
      <c r="F42" s="13">
        <v>1000</v>
      </c>
      <c r="G42" s="3">
        <v>0</v>
      </c>
      <c r="H42" s="13">
        <v>0</v>
      </c>
    </row>
    <row r="43" spans="1:8" x14ac:dyDescent="0.35">
      <c r="B43" t="s">
        <v>30</v>
      </c>
      <c r="C43" s="27">
        <v>0</v>
      </c>
      <c r="D43" s="32">
        <v>0</v>
      </c>
      <c r="E43" s="13">
        <v>0</v>
      </c>
      <c r="F43" s="13">
        <v>7000</v>
      </c>
      <c r="G43" s="3">
        <v>0</v>
      </c>
      <c r="H43" s="27">
        <v>0</v>
      </c>
    </row>
    <row r="44" spans="1:8" x14ac:dyDescent="0.35">
      <c r="B44" t="s">
        <v>31</v>
      </c>
      <c r="C44" s="13">
        <v>0</v>
      </c>
      <c r="D44" s="16">
        <v>0</v>
      </c>
      <c r="E44" s="13">
        <v>0</v>
      </c>
      <c r="F44" s="13">
        <v>0</v>
      </c>
      <c r="G44" s="3">
        <v>0</v>
      </c>
      <c r="H44" s="13">
        <v>0</v>
      </c>
    </row>
    <row r="45" spans="1:8" x14ac:dyDescent="0.35">
      <c r="B45" t="s">
        <v>32</v>
      </c>
      <c r="C45" s="13">
        <v>0</v>
      </c>
      <c r="D45" s="16">
        <v>0</v>
      </c>
      <c r="E45" s="13">
        <v>0</v>
      </c>
      <c r="F45" s="13">
        <v>2000</v>
      </c>
      <c r="G45" s="3">
        <v>0</v>
      </c>
      <c r="H45" s="13">
        <v>0</v>
      </c>
    </row>
    <row r="46" spans="1:8" x14ac:dyDescent="0.35">
      <c r="H46" s="13"/>
    </row>
    <row r="47" spans="1:8" x14ac:dyDescent="0.35">
      <c r="B47" t="s">
        <v>46</v>
      </c>
      <c r="C47" s="12"/>
      <c r="F47" s="2">
        <v>15000</v>
      </c>
      <c r="G47" s="13"/>
      <c r="H47" s="13">
        <f>SUM(H17:H45)</f>
        <v>969.05000000000007</v>
      </c>
    </row>
    <row r="49" spans="1:7" x14ac:dyDescent="0.35">
      <c r="A49" s="11" t="s">
        <v>39</v>
      </c>
      <c r="C49" s="4">
        <f>SUM(C21 + C33+ C35+ C36+ C37+ C39 +C40 +C41 + C42+ C43+ C44+ C45)</f>
        <v>43582.95</v>
      </c>
      <c r="D49" s="4">
        <f>SUM(D21 + D33+ D35+ D36+ D37+ D40 +D41 + D42+ D43+ D44+ D45)</f>
        <v>4562.5599999999995</v>
      </c>
      <c r="E49" s="4">
        <f>SUM(E21 + E33+ E35+ E36+ E37+ E39+  E40 +E41 + E42+ E43+ E44+ E45)</f>
        <v>160712.25</v>
      </c>
      <c r="F49" s="4">
        <f>SUM(F21 + F33+ F35+ F36+ F37+ F40 +F41 + F42+ F43+ F44+ F45 +F47)</f>
        <v>134000</v>
      </c>
      <c r="G49" s="13">
        <f>SUM(G17:G47)</f>
        <v>5877.5400000000009</v>
      </c>
    </row>
    <row r="50" spans="1:7" x14ac:dyDescent="0.35">
      <c r="C50" s="4"/>
      <c r="D50" s="4"/>
      <c r="E50" s="4"/>
      <c r="F50" s="4"/>
      <c r="G50" s="13"/>
    </row>
    <row r="51" spans="1:7" x14ac:dyDescent="0.35">
      <c r="B51" s="23" t="s">
        <v>48</v>
      </c>
      <c r="C51" s="36">
        <v>667.2</v>
      </c>
      <c r="D51" s="4"/>
      <c r="E51" s="4"/>
      <c r="F51" s="4"/>
      <c r="G51" s="16" t="s">
        <v>54</v>
      </c>
    </row>
    <row r="53" spans="1:7" x14ac:dyDescent="0.35">
      <c r="B53" s="1" t="s">
        <v>58</v>
      </c>
      <c r="C53" s="37">
        <v>92344</v>
      </c>
    </row>
    <row r="54" spans="1:7" x14ac:dyDescent="0.35">
      <c r="C54" t="s">
        <v>59</v>
      </c>
    </row>
    <row r="55" spans="1:7" x14ac:dyDescent="0.35">
      <c r="B55" t="s">
        <v>43</v>
      </c>
      <c r="C55" s="20"/>
    </row>
    <row r="56" spans="1:7" x14ac:dyDescent="0.35">
      <c r="B56" t="s">
        <v>42</v>
      </c>
      <c r="C56" s="21">
        <v>51103</v>
      </c>
    </row>
    <row r="57" spans="1:7" x14ac:dyDescent="0.35">
      <c r="B57" t="s">
        <v>44</v>
      </c>
      <c r="C57" s="39">
        <v>27007</v>
      </c>
    </row>
    <row r="58" spans="1:7" x14ac:dyDescent="0.35">
      <c r="B58" t="s">
        <v>45</v>
      </c>
      <c r="C58" s="38">
        <v>8356</v>
      </c>
    </row>
    <row r="59" spans="1:7" ht="29" x14ac:dyDescent="0.35">
      <c r="B59" s="11" t="s">
        <v>51</v>
      </c>
      <c r="C59" s="21">
        <v>5878</v>
      </c>
    </row>
    <row r="60" spans="1:7" x14ac:dyDescent="0.35">
      <c r="C60" s="22"/>
    </row>
    <row r="61" spans="1:7" x14ac:dyDescent="0.35">
      <c r="C61" s="39"/>
    </row>
    <row r="62" spans="1:7" x14ac:dyDescent="0.35">
      <c r="B62" s="33" t="s">
        <v>57</v>
      </c>
      <c r="C62" s="34">
        <v>95429</v>
      </c>
    </row>
  </sheetData>
  <mergeCells count="2">
    <mergeCell ref="F31:F32"/>
    <mergeCell ref="F24:F30"/>
  </mergeCells>
  <pageMargins left="0.70866141732283472" right="0.70866141732283472" top="0.74803149606299213" bottom="0.74803149606299213" header="0.31496062992125984" footer="0.31496062992125984"/>
  <pageSetup scale="88" fitToHeight="0" orientation="landscape" r:id="rId1"/>
  <headerFooter>
    <oddHeader xml:space="preserve">&amp;CFinance and Governance Committee item FC21/057
Appendix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7DE79C03D4544CA67255BA7A87DD59" ma:contentTypeVersion="12" ma:contentTypeDescription="Create a new document." ma:contentTypeScope="" ma:versionID="294c1f021032b520d735f8e8c182fc97">
  <xsd:schema xmlns:xsd="http://www.w3.org/2001/XMLSchema" xmlns:xs="http://www.w3.org/2001/XMLSchema" xmlns:p="http://schemas.microsoft.com/office/2006/metadata/properties" xmlns:ns2="8a79b042-d511-46e5-ad15-39d624c98353" xmlns:ns3="51fcad13-9fe1-4b05-83cd-be575274fc3f" targetNamespace="http://schemas.microsoft.com/office/2006/metadata/properties" ma:root="true" ma:fieldsID="ff333c79f3eb6d31eaa2eca76f4bff10" ns2:_="" ns3:_="">
    <xsd:import namespace="8a79b042-d511-46e5-ad15-39d624c98353"/>
    <xsd:import namespace="51fcad13-9fe1-4b05-83cd-be575274fc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79b042-d511-46e5-ad15-39d624c983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cad13-9fe1-4b05-83cd-be575274fc3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D8835B-AA5E-4AF7-92B2-E17349F193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79b042-d511-46e5-ad15-39d624c98353"/>
    <ds:schemaRef ds:uri="51fcad13-9fe1-4b05-83cd-be575274fc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7183D5-6F4A-4ED6-99B7-CCFAFE88D8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58EB3E-8919-4334-A850-0BAF03AB016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Martin Hammond, Kettering Town Council</cp:lastModifiedBy>
  <cp:lastPrinted>2021-12-16T15:29:15Z</cp:lastPrinted>
  <dcterms:created xsi:type="dcterms:W3CDTF">2021-12-02T12:43:42Z</dcterms:created>
  <dcterms:modified xsi:type="dcterms:W3CDTF">2022-01-12T13:39:03Z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0x0101005E7DE79C03D4544CA67255BA7A87DD59</vt:lpwstr>
  </property>
</Properties>
</file>