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2nd June 2022/"/>
    </mc:Choice>
  </mc:AlternateContent>
  <xr:revisionPtr revIDLastSave="133" documentId="8_{C153DB26-E55C-4D20-9574-593A9CBD4E28}" xr6:coauthVersionLast="47" xr6:coauthVersionMax="47" xr10:uidLastSave="{5EA4B8D3-9C82-498E-8259-ADDE0EBA3198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G25" i="1"/>
  <c r="D25" i="1"/>
  <c r="C25" i="1"/>
  <c r="E25" i="1"/>
  <c r="F25" i="1"/>
  <c r="G37" i="1" l="1"/>
  <c r="D59" i="1"/>
  <c r="E59" i="1"/>
  <c r="F59" i="1"/>
  <c r="G59" i="1"/>
  <c r="C59" i="1"/>
  <c r="D52" i="1"/>
  <c r="E52" i="1"/>
  <c r="F52" i="1"/>
  <c r="G52" i="1"/>
  <c r="C52" i="1"/>
  <c r="D42" i="1"/>
  <c r="E42" i="1"/>
  <c r="F42" i="1"/>
  <c r="G42" i="1"/>
  <c r="C42" i="1"/>
  <c r="F13" i="1"/>
  <c r="F37" i="1"/>
  <c r="G61" i="1" l="1"/>
  <c r="G63" i="1" s="1"/>
  <c r="C65" i="1" s="1"/>
  <c r="C66" i="1" s="1"/>
  <c r="F61" i="1"/>
  <c r="F63" i="1" s="1"/>
  <c r="C37" i="1"/>
  <c r="D37" i="1" l="1"/>
  <c r="C61" i="1"/>
  <c r="C63" i="1" s="1"/>
  <c r="E37" i="1"/>
  <c r="D13" i="1"/>
  <c r="E13" i="1"/>
  <c r="C13" i="1"/>
  <c r="D61" i="1" l="1"/>
  <c r="D63" i="1" s="1"/>
  <c r="E61" i="1"/>
  <c r="E63" i="1" s="1"/>
</calcChain>
</file>

<file path=xl/sharedStrings.xml><?xml version="1.0" encoding="utf-8"?>
<sst xmlns="http://schemas.openxmlformats.org/spreadsheetml/2006/main" count="74" uniqueCount="69">
  <si>
    <t xml:space="preserve">BUDGET MONITORING STATEMENT </t>
  </si>
  <si>
    <t>Sources of Income</t>
  </si>
  <si>
    <t xml:space="preserve">Received </t>
  </si>
  <si>
    <t xml:space="preserve">Precept </t>
  </si>
  <si>
    <t xml:space="preserve">Recharged to Charities for the Poor </t>
  </si>
  <si>
    <t xml:space="preserve">TOTAL </t>
  </si>
  <si>
    <t xml:space="preserve">Expenditure net of VAT </t>
  </si>
  <si>
    <t>Spent</t>
  </si>
  <si>
    <t xml:space="preserve">Expected for year 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</si>
  <si>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</si>
  <si>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</si>
  <si>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</si>
  <si>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</si>
  <si>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</si>
  <si>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</si>
  <si>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</si>
  <si>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</si>
  <si>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</si>
  <si>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</si>
  <si>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</si>
  <si>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</si>
  <si>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 xml:space="preserve">Society of Local Council Clerks </t>
  </si>
  <si>
    <t xml:space="preserve">Market management </t>
  </si>
  <si>
    <t xml:space="preserve">Neighbourhood Plan </t>
  </si>
  <si>
    <t>Allotments</t>
  </si>
  <si>
    <t>Traffic speed devices</t>
  </si>
  <si>
    <t>Office accommodation</t>
  </si>
  <si>
    <t>Cost of Democracy</t>
  </si>
  <si>
    <t>Events</t>
  </si>
  <si>
    <t>TOTAL</t>
  </si>
  <si>
    <t xml:space="preserve">Office expenses </t>
  </si>
  <si>
    <t xml:space="preserve">Sub total </t>
  </si>
  <si>
    <t xml:space="preserve">VAT paid out but not yet recovered </t>
  </si>
  <si>
    <t>VAT INCURRED</t>
  </si>
  <si>
    <t xml:space="preserve">Mayoral expenses </t>
  </si>
  <si>
    <t>Employers NI and superann</t>
  </si>
  <si>
    <t xml:space="preserve">VAT PAID </t>
  </si>
  <si>
    <t xml:space="preserve">VAT refunded </t>
  </si>
  <si>
    <t>Budget provision</t>
  </si>
  <si>
    <t>Budget Provision</t>
  </si>
  <si>
    <t xml:space="preserve">Environmental and public services </t>
  </si>
  <si>
    <t xml:space="preserve">Community Services and events </t>
  </si>
  <si>
    <t xml:space="preserve">Community Grants </t>
  </si>
  <si>
    <t>Ward Initiatives Fund</t>
  </si>
  <si>
    <t xml:space="preserve">Public toilets management </t>
  </si>
  <si>
    <t xml:space="preserve">Bio-diversity and tree planting </t>
  </si>
  <si>
    <t>Community Infrastructure</t>
  </si>
  <si>
    <t>Public toilets installation</t>
  </si>
  <si>
    <t>Community Lottery</t>
  </si>
  <si>
    <t>Community resilience measures</t>
  </si>
  <si>
    <t xml:space="preserve">Contribution to election fund </t>
  </si>
  <si>
    <t xml:space="preserve">Contribution to balances </t>
  </si>
  <si>
    <t>Sub-total</t>
  </si>
  <si>
    <t xml:space="preserve">Sub-total </t>
  </si>
  <si>
    <t xml:space="preserve">Total spending </t>
  </si>
  <si>
    <t xml:space="preserve">Communications, branding, coat of arms </t>
  </si>
  <si>
    <t>In elections account</t>
  </si>
  <si>
    <t>In reserves account</t>
  </si>
  <si>
    <t>Rent/income from allotment sites</t>
  </si>
  <si>
    <t>In all accounts as at 1st April 2022</t>
  </si>
  <si>
    <t xml:space="preserve">Due in by end June </t>
  </si>
  <si>
    <t>For Finance and Governance Ctte  22nd June  2022</t>
  </si>
  <si>
    <r>
      <t>As at 15th June 2022</t>
    </r>
    <r>
      <rPr>
        <b/>
        <sz val="11"/>
        <color rgb="FFFF0000"/>
        <rFont val="Calibri"/>
        <family val="2"/>
        <scheme val="minor"/>
      </rPr>
      <t xml:space="preserve"> </t>
    </r>
  </si>
  <si>
    <t>In current  account as at 15th June  2022</t>
  </si>
  <si>
    <t xml:space="preserve">Market income </t>
  </si>
  <si>
    <t xml:space="preserve"> Committed to end of June </t>
  </si>
  <si>
    <t xml:space="preserve">Recruitment costs </t>
  </si>
  <si>
    <t xml:space="preserve">Pension admission costs </t>
  </si>
  <si>
    <t xml:space="preserve">In lottery account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</si>
</sst>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0" xfId="0" applyFont="1"/>
    <xf numFmtId="8" fontId="0" fillId="0" borderId="0" xfId="0" applyNumberFormat="1" applyFill="1" applyAlignment="1">
      <alignment horizontal="center"/>
    </xf>
    <xf numFmtId="6" fontId="4" fillId="2" borderId="0" xfId="0" applyNumberFormat="1" applyFont="1" applyFill="1"/>
    <xf numFmtId="6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 wrapText="1"/>
    </xf>
    <xf numFmtId="6" fontId="0" fillId="0" borderId="0" xfId="0" applyNumberFormat="1" applyAlignment="1">
      <alignment wrapText="1"/>
    </xf>
    <xf numFmtId="6" fontId="4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 wrapText="1"/>
    </xf>
    <xf numFmtId="8" fontId="3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5" fontId="0" fillId="2" borderId="0" xfId="0" applyNumberForma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8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I79"/>
  <sheetViews>
    <sheetView tabSelected="1" view="pageLayout" topLeftCell="A58" zoomScaleNormal="100" workbookViewId="0">
      <selection activeCell="D58" sqref="D58"/>
    </sheetView>
  </sheetViews>
  <sheetFormatPr defaultRowHeight="14.5" x14ac:dyDescent="0.35"/>
  <cols>
    <col min="1" max="1" width="18.36328125" style="10" customWidth="1"/>
    <col min="2" max="2" width="35" customWidth="1"/>
    <col min="3" max="3" width="15.6328125" customWidth="1"/>
    <col min="4" max="4" width="15.6328125" style="10" customWidth="1"/>
    <col min="5" max="6" width="15.6328125" customWidth="1"/>
    <col min="7" max="7" width="9.7265625" customWidth="1"/>
  </cols>
  <sheetData>
    <row r="1" spans="1:9" s="1" customFormat="1" x14ac:dyDescent="0.35">
      <c r="A1" s="6"/>
      <c r="B1" s="1" t="s">
        <v>0</v>
      </c>
      <c r="C1" s="1" t="s">
        <v>61</v>
      </c>
      <c r="D1" s="6"/>
    </row>
    <row r="3" spans="1:9" s="1" customFormat="1" x14ac:dyDescent="0.35">
      <c r="A3" s="6"/>
      <c r="B3" s="1" t="s">
        <v>62</v>
      </c>
      <c r="D3" s="6"/>
    </row>
    <row r="5" spans="1:9" ht="29" x14ac:dyDescent="0.35">
      <c r="B5" s="1" t="s">
        <v>1</v>
      </c>
      <c r="C5" s="5" t="s">
        <v>2</v>
      </c>
      <c r="D5" s="9" t="s">
        <v>60</v>
      </c>
      <c r="E5" s="1" t="s">
        <v>8</v>
      </c>
      <c r="F5" s="1" t="s">
        <v>38</v>
      </c>
    </row>
    <row r="7" spans="1:9" x14ac:dyDescent="0.35">
      <c r="B7" t="s">
        <v>3</v>
      </c>
      <c r="C7" s="25">
        <v>162500</v>
      </c>
      <c r="D7" s="42">
        <v>0</v>
      </c>
      <c r="E7" s="2">
        <v>325000</v>
      </c>
      <c r="F7" s="2">
        <v>325000</v>
      </c>
    </row>
    <row r="8" spans="1:9" x14ac:dyDescent="0.35">
      <c r="B8" t="s">
        <v>37</v>
      </c>
      <c r="C8" s="23">
        <v>145.19999999999999</v>
      </c>
      <c r="D8" s="19">
        <v>0</v>
      </c>
      <c r="E8" s="20">
        <v>20000</v>
      </c>
      <c r="F8" s="20">
        <v>20000</v>
      </c>
    </row>
    <row r="9" spans="1:9" x14ac:dyDescent="0.35">
      <c r="B9" t="s">
        <v>58</v>
      </c>
      <c r="C9" s="11">
        <v>1090</v>
      </c>
      <c r="D9" s="26">
        <v>0</v>
      </c>
      <c r="E9" s="25">
        <v>3340</v>
      </c>
      <c r="F9" s="25">
        <v>1090</v>
      </c>
    </row>
    <row r="10" spans="1:9" x14ac:dyDescent="0.35">
      <c r="B10" t="s">
        <v>4</v>
      </c>
      <c r="C10" s="4">
        <v>0</v>
      </c>
      <c r="D10" s="19">
        <v>0</v>
      </c>
      <c r="E10" s="20">
        <v>500</v>
      </c>
      <c r="F10" s="20">
        <v>500</v>
      </c>
    </row>
    <row r="11" spans="1:9" x14ac:dyDescent="0.35">
      <c r="B11" t="s">
        <v>64</v>
      </c>
      <c r="E11" s="2">
        <v>12000</v>
      </c>
      <c r="F11" s="2">
        <v>18000</v>
      </c>
    </row>
    <row r="12" spans="1:9" x14ac:dyDescent="0.35">
      <c r="E12" s="2"/>
      <c r="F12" s="2"/>
    </row>
    <row r="13" spans="1:9" x14ac:dyDescent="0.35">
      <c r="B13" t="s">
        <v>5</v>
      </c>
      <c r="C13" s="4">
        <f>SUM(C7:C11)</f>
        <v>163735.20000000001</v>
      </c>
      <c r="D13" s="8">
        <f>SUM(D7:D11)</f>
        <v>0</v>
      </c>
      <c r="E13" s="2">
        <f>SUM(E7:E11)</f>
        <v>360840</v>
      </c>
      <c r="F13" s="2">
        <f>SUM(F7:F11)</f>
        <v>364590</v>
      </c>
    </row>
    <row r="14" spans="1:9" x14ac:dyDescent="0.35">
      <c r="C14" s="3"/>
      <c r="D14" s="7"/>
      <c r="E14" s="3"/>
      <c r="F14" s="3"/>
    </row>
    <row r="15" spans="1:9" s="1" customFormat="1" ht="29" x14ac:dyDescent="0.35">
      <c r="A15" s="6"/>
      <c r="B15" s="5" t="s">
        <v>6</v>
      </c>
      <c r="C15" s="5" t="s">
        <v>7</v>
      </c>
      <c r="D15" s="9" t="s">
        <v>65</v>
      </c>
      <c r="E15" s="5" t="s">
        <v>8</v>
      </c>
      <c r="F15" s="5" t="s">
        <v>39</v>
      </c>
      <c r="G15" s="9" t="s">
        <v>33</v>
      </c>
      <c r="H15"/>
      <c r="I15" s="12"/>
    </row>
    <row r="16" spans="1:9" x14ac:dyDescent="0.35">
      <c r="I16" s="12"/>
    </row>
    <row r="17" spans="1:9" x14ac:dyDescent="0.35">
      <c r="A17" s="10" t="s">
        <v>10</v>
      </c>
      <c r="B17" t="s">
        <v>9</v>
      </c>
      <c r="C17" s="23">
        <v>6278.93</v>
      </c>
      <c r="D17" s="17">
        <v>3560</v>
      </c>
      <c r="E17" s="2">
        <v>46750</v>
      </c>
      <c r="F17" s="2">
        <v>49150</v>
      </c>
      <c r="G17" s="11">
        <v>0</v>
      </c>
      <c r="I17" s="12"/>
    </row>
    <row r="18" spans="1:9" x14ac:dyDescent="0.35">
      <c r="B18" t="s">
        <v>35</v>
      </c>
      <c r="C18" s="23">
        <v>634</v>
      </c>
      <c r="D18" s="17">
        <v>395</v>
      </c>
      <c r="E18" s="4">
        <v>7000</v>
      </c>
      <c r="F18" s="2">
        <v>7000</v>
      </c>
      <c r="G18" s="11">
        <v>0</v>
      </c>
      <c r="I18" s="12"/>
    </row>
    <row r="19" spans="1:9" x14ac:dyDescent="0.35">
      <c r="B19" t="s">
        <v>66</v>
      </c>
      <c r="C19" s="23">
        <v>51.5</v>
      </c>
      <c r="D19" s="17">
        <v>0</v>
      </c>
      <c r="E19" s="4">
        <v>51.5</v>
      </c>
      <c r="F19" s="2">
        <v>0</v>
      </c>
      <c r="G19" s="11">
        <v>0</v>
      </c>
      <c r="I19" s="12"/>
    </row>
    <row r="20" spans="1:9" x14ac:dyDescent="0.35">
      <c r="B20" t="s">
        <v>67</v>
      </c>
      <c r="C20" s="23">
        <v>2000</v>
      </c>
      <c r="D20" s="17">
        <v>0</v>
      </c>
      <c r="E20" s="4">
        <v>2000</v>
      </c>
      <c r="F20" s="2">
        <v>0</v>
      </c>
      <c r="G20" s="11">
        <v>400</v>
      </c>
      <c r="I20" s="12"/>
    </row>
    <row r="21" spans="1:9" x14ac:dyDescent="0.35">
      <c r="B21" t="s">
        <v>12</v>
      </c>
      <c r="C21" s="20">
        <v>0</v>
      </c>
      <c r="D21" s="19">
        <v>75</v>
      </c>
      <c r="E21" s="2">
        <v>450</v>
      </c>
      <c r="F21" s="2">
        <v>450</v>
      </c>
      <c r="G21" s="11">
        <v>0</v>
      </c>
      <c r="I21" s="12"/>
    </row>
    <row r="22" spans="1:9" x14ac:dyDescent="0.35">
      <c r="B22" t="s">
        <v>13</v>
      </c>
      <c r="C22" s="2">
        <v>0</v>
      </c>
      <c r="D22" s="8">
        <v>0</v>
      </c>
      <c r="E22" s="2">
        <v>400</v>
      </c>
      <c r="F22" s="2">
        <v>400</v>
      </c>
      <c r="G22" s="11">
        <v>0</v>
      </c>
      <c r="I22" s="12"/>
    </row>
    <row r="23" spans="1:9" x14ac:dyDescent="0.35">
      <c r="B23" t="s">
        <v>64</v>
      </c>
      <c r="C23" s="4">
        <v>230.4</v>
      </c>
      <c r="D23" s="8">
        <v>600</v>
      </c>
      <c r="E23" s="2">
        <v>14000</v>
      </c>
      <c r="F23" s="2">
        <v>18000</v>
      </c>
      <c r="G23" s="11">
        <v>0</v>
      </c>
      <c r="I23" s="12"/>
    </row>
    <row r="24" spans="1:9" x14ac:dyDescent="0.35">
      <c r="I24" s="12"/>
    </row>
    <row r="25" spans="1:9" x14ac:dyDescent="0.35">
      <c r="B25" s="13" t="s">
        <v>31</v>
      </c>
      <c r="C25" s="15">
        <f>SUM(C17:C23)</f>
        <v>9194.83</v>
      </c>
      <c r="D25" s="15">
        <f>SUM(D16:D23)</f>
        <v>4630</v>
      </c>
      <c r="E25" s="15">
        <f>SUM(E16:E24)</f>
        <v>70651.5</v>
      </c>
      <c r="F25" s="15">
        <f>SUM(F16:F24)</f>
        <v>75000</v>
      </c>
      <c r="G25" s="15">
        <f>SUM(G16:G23)</f>
        <v>400</v>
      </c>
      <c r="I25" s="12"/>
    </row>
    <row r="26" spans="1:9" x14ac:dyDescent="0.35">
      <c r="C26" s="3"/>
      <c r="D26" s="7"/>
      <c r="E26" s="3"/>
      <c r="F26" s="3"/>
      <c r="G26" s="11"/>
      <c r="I26" s="12"/>
    </row>
    <row r="27" spans="1:9" x14ac:dyDescent="0.35">
      <c r="A27" s="10" t="s">
        <v>11</v>
      </c>
      <c r="B27" t="s">
        <v>26</v>
      </c>
      <c r="C27" s="23">
        <v>3000</v>
      </c>
      <c r="D27" s="17">
        <v>0</v>
      </c>
      <c r="E27" s="4">
        <v>12000</v>
      </c>
      <c r="F27" s="2">
        <v>12000</v>
      </c>
      <c r="G27" s="11">
        <v>0</v>
      </c>
      <c r="I27" s="12"/>
    </row>
    <row r="28" spans="1:9" x14ac:dyDescent="0.35">
      <c r="B28" t="s">
        <v>30</v>
      </c>
      <c r="C28" s="23">
        <v>524.08000000000004</v>
      </c>
      <c r="D28" s="21">
        <v>0</v>
      </c>
      <c r="E28" s="4">
        <v>800</v>
      </c>
      <c r="F28" s="2">
        <v>800</v>
      </c>
      <c r="G28" s="18">
        <v>104.82</v>
      </c>
      <c r="I28" s="12"/>
    </row>
    <row r="29" spans="1:9" x14ac:dyDescent="0.35">
      <c r="B29" t="s">
        <v>14</v>
      </c>
      <c r="C29" s="23">
        <v>1329.64</v>
      </c>
      <c r="D29" s="17">
        <v>0</v>
      </c>
      <c r="E29" s="2">
        <v>4225</v>
      </c>
      <c r="F29" s="2">
        <v>4225</v>
      </c>
      <c r="G29" s="18">
        <v>265.32</v>
      </c>
      <c r="I29" s="12"/>
    </row>
    <row r="30" spans="1:9" x14ac:dyDescent="0.35">
      <c r="B30" t="s">
        <v>19</v>
      </c>
      <c r="C30" s="4">
        <v>1486.81</v>
      </c>
      <c r="D30" s="14">
        <v>0</v>
      </c>
      <c r="E30" s="4">
        <v>1487</v>
      </c>
      <c r="F30" s="2">
        <v>1500</v>
      </c>
      <c r="G30" s="18">
        <v>0</v>
      </c>
      <c r="I30" s="12"/>
    </row>
    <row r="31" spans="1:9" x14ac:dyDescent="0.35">
      <c r="B31" t="s">
        <v>15</v>
      </c>
      <c r="C31" s="11">
        <v>0</v>
      </c>
      <c r="D31" s="14">
        <v>0</v>
      </c>
      <c r="E31" s="11">
        <v>750</v>
      </c>
      <c r="F31" s="2">
        <v>750</v>
      </c>
      <c r="G31" s="11">
        <v>0</v>
      </c>
      <c r="I31" s="12"/>
    </row>
    <row r="32" spans="1:9" x14ac:dyDescent="0.35">
      <c r="B32" t="s">
        <v>16</v>
      </c>
      <c r="C32" s="11">
        <v>0</v>
      </c>
      <c r="D32" s="14">
        <v>0</v>
      </c>
      <c r="E32" s="11">
        <v>400</v>
      </c>
      <c r="F32" s="2">
        <v>400</v>
      </c>
      <c r="G32" s="11">
        <v>0</v>
      </c>
      <c r="I32" s="12"/>
    </row>
    <row r="33" spans="1:9" x14ac:dyDescent="0.35">
      <c r="B33" t="s">
        <v>17</v>
      </c>
      <c r="C33" s="11">
        <v>35</v>
      </c>
      <c r="D33" s="14">
        <v>0</v>
      </c>
      <c r="E33" s="11">
        <v>35</v>
      </c>
      <c r="F33" s="2">
        <v>35</v>
      </c>
      <c r="G33" s="11">
        <v>0</v>
      </c>
      <c r="I33" s="12"/>
    </row>
    <row r="34" spans="1:9" x14ac:dyDescent="0.35">
      <c r="B34" t="s">
        <v>18</v>
      </c>
      <c r="C34" s="18">
        <v>0</v>
      </c>
      <c r="D34" s="21">
        <v>0</v>
      </c>
      <c r="E34" s="11">
        <v>60</v>
      </c>
      <c r="F34" s="2">
        <v>60</v>
      </c>
      <c r="G34" s="11">
        <v>0</v>
      </c>
    </row>
    <row r="35" spans="1:9" x14ac:dyDescent="0.35">
      <c r="B35" t="s">
        <v>55</v>
      </c>
      <c r="C35" s="18">
        <v>0</v>
      </c>
      <c r="D35" s="21">
        <v>0</v>
      </c>
      <c r="E35" s="11">
        <v>2500</v>
      </c>
      <c r="F35" s="2">
        <v>2500</v>
      </c>
      <c r="G35" s="11">
        <v>0</v>
      </c>
    </row>
    <row r="36" spans="1:9" x14ac:dyDescent="0.35">
      <c r="B36" t="s">
        <v>21</v>
      </c>
      <c r="C36" s="18">
        <v>0</v>
      </c>
      <c r="D36" s="21">
        <v>0</v>
      </c>
      <c r="E36" s="11">
        <v>280</v>
      </c>
      <c r="F36" s="2">
        <v>280</v>
      </c>
      <c r="G36" s="11">
        <v>0</v>
      </c>
    </row>
    <row r="37" spans="1:9" x14ac:dyDescent="0.35">
      <c r="B37" s="13" t="s">
        <v>31</v>
      </c>
      <c r="C37" s="37">
        <f>SUM(C27:C36)</f>
        <v>6375.5300000000007</v>
      </c>
      <c r="D37" s="37">
        <f>SUM(D27:D36)</f>
        <v>0</v>
      </c>
      <c r="E37" s="15">
        <f>SUM(E27:E36)</f>
        <v>22537</v>
      </c>
      <c r="F37" s="15">
        <f>SUM(F27:F36)</f>
        <v>22550</v>
      </c>
      <c r="G37" s="15">
        <f>SUM(G27:G36)</f>
        <v>370.14</v>
      </c>
    </row>
    <row r="38" spans="1:9" x14ac:dyDescent="0.35">
      <c r="B38" s="13"/>
      <c r="C38" s="37"/>
      <c r="D38" s="37"/>
      <c r="E38" s="15"/>
      <c r="F38" s="15"/>
      <c r="G38" s="15"/>
    </row>
    <row r="39" spans="1:9" ht="14" customHeight="1" x14ac:dyDescent="0.35">
      <c r="A39" s="10" t="s">
        <v>27</v>
      </c>
      <c r="B39" t="s">
        <v>34</v>
      </c>
      <c r="C39" s="18">
        <v>631.25</v>
      </c>
      <c r="D39" s="21">
        <v>0</v>
      </c>
      <c r="E39" s="11">
        <v>2250</v>
      </c>
      <c r="F39" s="11">
        <v>2250</v>
      </c>
      <c r="G39" s="11">
        <v>0</v>
      </c>
    </row>
    <row r="40" spans="1:9" x14ac:dyDescent="0.35">
      <c r="B40" t="s">
        <v>20</v>
      </c>
      <c r="C40" s="18">
        <v>0</v>
      </c>
      <c r="D40" s="21">
        <v>0</v>
      </c>
      <c r="E40" s="11">
        <v>1000</v>
      </c>
      <c r="F40" s="11">
        <v>1000</v>
      </c>
      <c r="G40" s="11">
        <v>0</v>
      </c>
    </row>
    <row r="41" spans="1:9" x14ac:dyDescent="0.35">
      <c r="B41" t="s">
        <v>50</v>
      </c>
      <c r="C41" s="18">
        <v>7000</v>
      </c>
      <c r="D41" s="21">
        <v>0</v>
      </c>
      <c r="E41" s="11">
        <v>18000</v>
      </c>
      <c r="F41" s="11">
        <v>16000</v>
      </c>
      <c r="G41" s="11">
        <v>0</v>
      </c>
    </row>
    <row r="42" spans="1:9" s="22" customFormat="1" x14ac:dyDescent="0.35">
      <c r="A42" s="36"/>
      <c r="B42" s="13" t="s">
        <v>31</v>
      </c>
      <c r="C42" s="37">
        <f>SUM(C39:C41)</f>
        <v>7631.25</v>
      </c>
      <c r="D42" s="37">
        <f>SUM(D39:D41)</f>
        <v>0</v>
      </c>
      <c r="E42" s="37">
        <f>SUM(E39:E41)</f>
        <v>21250</v>
      </c>
      <c r="F42" s="37">
        <f>SUM(F39:F41)</f>
        <v>19250</v>
      </c>
      <c r="G42" s="37">
        <f>SUM(G39:G41)</f>
        <v>0</v>
      </c>
    </row>
    <row r="43" spans="1:9" x14ac:dyDescent="0.35">
      <c r="C43" s="11"/>
      <c r="D43" s="14"/>
      <c r="E43" s="11"/>
      <c r="F43" s="11"/>
      <c r="G43" s="11"/>
    </row>
    <row r="44" spans="1:9" ht="30" customHeight="1" x14ac:dyDescent="0.35">
      <c r="A44" s="10" t="s">
        <v>40</v>
      </c>
      <c r="B44" s="41" t="s">
        <v>22</v>
      </c>
      <c r="C44" s="18">
        <v>6318.79</v>
      </c>
      <c r="D44" s="21">
        <v>402</v>
      </c>
      <c r="E44" s="29">
        <v>10000</v>
      </c>
      <c r="F44" s="29">
        <v>10000</v>
      </c>
      <c r="G44" s="18">
        <v>953.54</v>
      </c>
    </row>
    <row r="45" spans="1:9" x14ac:dyDescent="0.35">
      <c r="B45" t="s">
        <v>23</v>
      </c>
      <c r="C45" s="18">
        <v>0</v>
      </c>
      <c r="D45" s="30">
        <v>0</v>
      </c>
      <c r="E45" s="11">
        <v>1000</v>
      </c>
      <c r="F45" s="11">
        <v>1000</v>
      </c>
      <c r="G45" s="29">
        <v>0</v>
      </c>
    </row>
    <row r="46" spans="1:9" x14ac:dyDescent="0.35">
      <c r="B46" t="s">
        <v>24</v>
      </c>
      <c r="C46" s="29">
        <v>2192</v>
      </c>
      <c r="D46" s="30">
        <v>0</v>
      </c>
      <c r="E46" s="11">
        <v>5090</v>
      </c>
      <c r="F46" s="11">
        <v>5090</v>
      </c>
      <c r="G46" s="18">
        <v>438.4</v>
      </c>
    </row>
    <row r="47" spans="1:9" x14ac:dyDescent="0.35">
      <c r="B47" t="s">
        <v>47</v>
      </c>
      <c r="C47" s="29">
        <v>0</v>
      </c>
      <c r="D47" s="30">
        <v>0</v>
      </c>
      <c r="E47" s="11">
        <v>40000</v>
      </c>
      <c r="F47" s="11">
        <v>40000</v>
      </c>
      <c r="G47" s="18">
        <v>0</v>
      </c>
    </row>
    <row r="48" spans="1:9" x14ac:dyDescent="0.35">
      <c r="B48" t="s">
        <v>44</v>
      </c>
      <c r="C48" s="29">
        <v>0</v>
      </c>
      <c r="D48" s="30">
        <v>0</v>
      </c>
      <c r="E48" s="11">
        <v>35000</v>
      </c>
      <c r="F48" s="11">
        <v>35000</v>
      </c>
      <c r="G48" s="18">
        <v>0</v>
      </c>
    </row>
    <row r="49" spans="1:7" x14ac:dyDescent="0.35">
      <c r="B49" t="s">
        <v>45</v>
      </c>
      <c r="C49" s="29">
        <v>0</v>
      </c>
      <c r="D49" s="30">
        <v>0</v>
      </c>
      <c r="E49" s="11">
        <v>3000</v>
      </c>
      <c r="F49" s="11">
        <v>3000</v>
      </c>
      <c r="G49" s="18">
        <v>0</v>
      </c>
    </row>
    <row r="50" spans="1:7" x14ac:dyDescent="0.35">
      <c r="B50" t="s">
        <v>46</v>
      </c>
      <c r="C50" s="29">
        <v>0</v>
      </c>
      <c r="D50" s="30">
        <v>0</v>
      </c>
      <c r="E50" s="11">
        <v>20000</v>
      </c>
      <c r="F50" s="11">
        <v>20000</v>
      </c>
      <c r="G50" s="18">
        <v>0</v>
      </c>
    </row>
    <row r="51" spans="1:7" x14ac:dyDescent="0.35">
      <c r="B51" t="s">
        <v>25</v>
      </c>
      <c r="C51" s="18">
        <v>1264</v>
      </c>
      <c r="D51" s="21">
        <v>0</v>
      </c>
      <c r="E51" s="11">
        <v>2400</v>
      </c>
      <c r="F51" s="11">
        <v>2400</v>
      </c>
      <c r="G51" s="18">
        <v>252.8</v>
      </c>
    </row>
    <row r="52" spans="1:7" x14ac:dyDescent="0.35">
      <c r="B52" s="13" t="s">
        <v>52</v>
      </c>
      <c r="C52" s="15">
        <f>SUM(C44:C51)</f>
        <v>9774.7900000000009</v>
      </c>
      <c r="D52" s="15">
        <f t="shared" ref="D52:G52" si="0">SUM(D44:D51)</f>
        <v>402</v>
      </c>
      <c r="E52" s="15">
        <f t="shared" si="0"/>
        <v>116490</v>
      </c>
      <c r="F52" s="15">
        <f t="shared" si="0"/>
        <v>116490</v>
      </c>
      <c r="G52" s="15">
        <f t="shared" si="0"/>
        <v>1644.74</v>
      </c>
    </row>
    <row r="53" spans="1:7" x14ac:dyDescent="0.35">
      <c r="C53" s="18"/>
      <c r="D53" s="21"/>
      <c r="E53" s="11"/>
      <c r="F53" s="11"/>
      <c r="G53" s="18"/>
    </row>
    <row r="54" spans="1:7" ht="18" customHeight="1" x14ac:dyDescent="0.35">
      <c r="A54" s="10" t="s">
        <v>41</v>
      </c>
      <c r="B54" s="34" t="s">
        <v>42</v>
      </c>
      <c r="C54" s="11">
        <v>0</v>
      </c>
      <c r="D54" s="14">
        <v>15000</v>
      </c>
      <c r="E54" s="11">
        <v>15000</v>
      </c>
      <c r="F54" s="11">
        <v>15000</v>
      </c>
      <c r="G54" s="11">
        <v>0</v>
      </c>
    </row>
    <row r="55" spans="1:7" x14ac:dyDescent="0.35">
      <c r="B55" t="s">
        <v>43</v>
      </c>
      <c r="C55" s="11">
        <v>0</v>
      </c>
      <c r="D55" s="14">
        <v>900</v>
      </c>
      <c r="E55" s="11">
        <v>10000</v>
      </c>
      <c r="F55" s="11">
        <v>10000</v>
      </c>
      <c r="G55" s="11">
        <v>0</v>
      </c>
    </row>
    <row r="56" spans="1:7" x14ac:dyDescent="0.35">
      <c r="B56" t="s">
        <v>28</v>
      </c>
      <c r="C56" s="18">
        <v>2052.1999999999998</v>
      </c>
      <c r="D56" s="21">
        <v>15</v>
      </c>
      <c r="E56" s="29">
        <v>47500</v>
      </c>
      <c r="F56" s="29">
        <v>47500</v>
      </c>
      <c r="G56" s="18">
        <v>58.6</v>
      </c>
    </row>
    <row r="57" spans="1:7" x14ac:dyDescent="0.35">
      <c r="B57" t="s">
        <v>48</v>
      </c>
      <c r="C57" s="11">
        <v>300</v>
      </c>
      <c r="D57" s="14">
        <v>0</v>
      </c>
      <c r="E57" s="11">
        <v>1300</v>
      </c>
      <c r="F57" s="11">
        <v>1300</v>
      </c>
      <c r="G57" s="11">
        <v>60</v>
      </c>
    </row>
    <row r="58" spans="1:7" x14ac:dyDescent="0.35">
      <c r="B58" t="s">
        <v>49</v>
      </c>
      <c r="C58" s="11">
        <v>0</v>
      </c>
      <c r="D58" s="14">
        <v>0</v>
      </c>
      <c r="E58" s="11">
        <v>7400</v>
      </c>
      <c r="F58" s="11">
        <v>7400</v>
      </c>
      <c r="G58" s="11">
        <v>0</v>
      </c>
    </row>
    <row r="59" spans="1:7" x14ac:dyDescent="0.35">
      <c r="B59" s="35" t="s">
        <v>53</v>
      </c>
      <c r="C59" s="15">
        <f>SUM(C54:C58)</f>
        <v>2352.1999999999998</v>
      </c>
      <c r="D59" s="15">
        <f t="shared" ref="D59:G59" si="1">SUM(D54:D58)</f>
        <v>15915</v>
      </c>
      <c r="E59" s="15">
        <f t="shared" si="1"/>
        <v>81200</v>
      </c>
      <c r="F59" s="15">
        <f t="shared" si="1"/>
        <v>81200</v>
      </c>
      <c r="G59" s="15">
        <f t="shared" si="1"/>
        <v>118.6</v>
      </c>
    </row>
    <row r="60" spans="1:7" x14ac:dyDescent="0.35">
      <c r="C60" s="11"/>
      <c r="D60" s="14"/>
      <c r="E60" s="11"/>
      <c r="F60" s="11"/>
      <c r="G60" s="11"/>
    </row>
    <row r="61" spans="1:7" s="38" customFormat="1" x14ac:dyDescent="0.35">
      <c r="A61" s="39"/>
      <c r="B61" s="38" t="s">
        <v>54</v>
      </c>
      <c r="C61" s="40">
        <f>SUM(C25 + C37 + C42 + C52 +C59)</f>
        <v>35328.6</v>
      </c>
      <c r="D61" s="40">
        <f>SUM(D25 + D37 + D42 + D52 +D59)</f>
        <v>20947</v>
      </c>
      <c r="E61" s="40">
        <f>SUM(E25 + E37 + E42 + E52 +E59)</f>
        <v>312128.5</v>
      </c>
      <c r="F61" s="40">
        <f>SUM(F25 + F37 + F42 + F52 +F59)</f>
        <v>314490</v>
      </c>
      <c r="G61" s="40">
        <f>SUM(G25 + G37 + G42 + G52 +G59)</f>
        <v>2533.48</v>
      </c>
    </row>
    <row r="62" spans="1:7" x14ac:dyDescent="0.35">
      <c r="B62" t="s">
        <v>51</v>
      </c>
      <c r="C62" s="2">
        <v>24706</v>
      </c>
      <c r="D62" s="7">
        <v>0</v>
      </c>
      <c r="E62" s="11">
        <v>30000</v>
      </c>
      <c r="F62" s="33">
        <v>30000</v>
      </c>
      <c r="G62" s="11"/>
    </row>
    <row r="63" spans="1:7" x14ac:dyDescent="0.35">
      <c r="B63" t="s">
        <v>5</v>
      </c>
      <c r="C63" s="11">
        <f>SUM(C61:C62)</f>
        <v>60034.6</v>
      </c>
      <c r="D63" s="11">
        <f t="shared" ref="D63:G63" si="2">SUM(D61:D62)</f>
        <v>20947</v>
      </c>
      <c r="E63" s="11">
        <f t="shared" si="2"/>
        <v>342128.5</v>
      </c>
      <c r="F63" s="11">
        <f t="shared" si="2"/>
        <v>344490</v>
      </c>
      <c r="G63" s="11">
        <f t="shared" si="2"/>
        <v>2533.48</v>
      </c>
    </row>
    <row r="64" spans="1:7" x14ac:dyDescent="0.35">
      <c r="A64" s="10" t="s">
        <v>29</v>
      </c>
      <c r="C64" s="4"/>
      <c r="D64" s="4"/>
      <c r="E64" s="4"/>
      <c r="F64" s="4"/>
      <c r="G64" s="4"/>
    </row>
    <row r="65" spans="2:6" x14ac:dyDescent="0.35">
      <c r="B65" t="s">
        <v>36</v>
      </c>
      <c r="C65" s="44">
        <f>SUM(G63)</f>
        <v>2533.48</v>
      </c>
      <c r="D65" s="4"/>
      <c r="E65" s="4"/>
      <c r="F65" s="4"/>
    </row>
    <row r="66" spans="2:6" x14ac:dyDescent="0.35">
      <c r="B66" s="16" t="s">
        <v>32</v>
      </c>
      <c r="C66" s="45">
        <f>SUM(C65-C8)</f>
        <v>2388.2800000000002</v>
      </c>
      <c r="D66" s="4"/>
      <c r="E66" s="4"/>
      <c r="F66" s="4"/>
    </row>
    <row r="68" spans="2:6" x14ac:dyDescent="0.35">
      <c r="B68" s="1" t="s">
        <v>63</v>
      </c>
      <c r="C68" s="32">
        <v>123356</v>
      </c>
    </row>
    <row r="69" spans="2:6" x14ac:dyDescent="0.35">
      <c r="B69" s="1" t="s">
        <v>56</v>
      </c>
      <c r="C69" s="43">
        <v>7000</v>
      </c>
    </row>
    <row r="70" spans="2:6" x14ac:dyDescent="0.35">
      <c r="B70" s="1" t="s">
        <v>57</v>
      </c>
      <c r="C70" s="18">
        <v>24706</v>
      </c>
    </row>
    <row r="71" spans="2:6" x14ac:dyDescent="0.35">
      <c r="B71" s="1" t="s">
        <v>68</v>
      </c>
      <c r="C71" s="23">
        <v>360</v>
      </c>
    </row>
    <row r="72" spans="2:6" x14ac:dyDescent="0.35">
      <c r="B72" s="1" t="s">
        <v>59</v>
      </c>
      <c r="C72" s="32">
        <f>SUM(C68:C71)</f>
        <v>155422</v>
      </c>
    </row>
    <row r="73" spans="2:6" x14ac:dyDescent="0.35">
      <c r="C73" s="28"/>
    </row>
    <row r="74" spans="2:6" x14ac:dyDescent="0.35">
      <c r="B74" s="10"/>
      <c r="C74" s="28"/>
      <c r="D74" s="27"/>
    </row>
    <row r="75" spans="2:6" x14ac:dyDescent="0.35">
      <c r="C75" s="28"/>
    </row>
    <row r="76" spans="2:6" x14ac:dyDescent="0.35">
      <c r="C76" s="28"/>
    </row>
    <row r="77" spans="2:6" x14ac:dyDescent="0.35">
      <c r="C77" s="28"/>
      <c r="D77" s="27"/>
    </row>
    <row r="78" spans="2:6" x14ac:dyDescent="0.35">
      <c r="C78" s="24"/>
    </row>
    <row r="79" spans="2:6" x14ac:dyDescent="0.35">
      <c r="B79" s="22"/>
      <c r="C79" s="31"/>
    </row>
  </sheetData>
  <pageMargins left="0.70866141732283472" right="0.70866141732283472" top="0.74803149606299213" bottom="0.74803149606299213" header="0.31496062992125984" footer="0.31496062992125984"/>
  <pageSetup scale="97" fitToHeight="0" orientation="landscape" r:id="rId1"/>
  <headerFooter>
    <oddHeader xml:space="preserve">&amp;C&amp;K000000Finance and Governance Committee item  FC22/20
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6" ma:contentTypeDescription="Create a new document." ma:contentTypeScope="" ma:versionID="a5a546f7f626dc12873d923709fc8dae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5fb8f7d1a29a565c45d68ca46ffff1a9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33B935F-162C-4F1E-96AC-17293F419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  <ds:schemaRef ds:uri="51fcad13-9fe1-4b05-83cd-be575274fc3f"/>
    <ds:schemaRef ds:uri="8a79b042-d511-46e5-ad15-39d624c983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2022-06-15T15:20:14Z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