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4 February 2022/"/>
    </mc:Choice>
  </mc:AlternateContent>
  <xr:revisionPtr revIDLastSave="347" documentId="8_{842E6312-11B8-4E1C-99B4-8DE3914BCDA9}" xr6:coauthVersionLast="47" xr6:coauthVersionMax="47" xr10:uidLastSave="{6FE2823F-99F9-4C11-8417-B5086E00F890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H48" i="1" l="1"/>
  <c r="F13" i="1" l="1"/>
  <c r="G50" i="1"/>
  <c r="D33" i="1"/>
  <c r="C21" i="1"/>
  <c r="C50" i="1" s="1"/>
  <c r="D21" i="1"/>
  <c r="F33" i="1"/>
  <c r="F50" i="1" s="1"/>
  <c r="E33" i="1"/>
  <c r="E21" i="1"/>
  <c r="D13" i="1"/>
  <c r="E13" i="1"/>
  <c r="C13" i="1"/>
  <c r="D50" i="1" l="1"/>
  <c r="E50" i="1"/>
</calcChain>
</file>

<file path=xl/sharedStrings.xml><?xml version="1.0" encoding="utf-8"?>
<sst xmlns="http://schemas.openxmlformats.org/spreadsheetml/2006/main" count="65" uniqueCount="63">
  <si>
    <t xml:space="preserve">BUDGET MONITORING STATEMENT </t>
  </si>
  <si>
    <t>Sources of Income</t>
  </si>
  <si>
    <t xml:space="preserve">Received </t>
  </si>
  <si>
    <t xml:space="preserve">Expected in year </t>
  </si>
  <si>
    <t xml:space="preserve">Precept </t>
  </si>
  <si>
    <t xml:space="preserve">Welcome Back Fund </t>
  </si>
  <si>
    <t xml:space="preserve">Recharged to Charities for the Poor </t>
  </si>
  <si>
    <t xml:space="preserve">VAT refunded including for WBF </t>
  </si>
  <si>
    <t xml:space="preserve">TOTAL </t>
  </si>
  <si>
    <t xml:space="preserve">Expenditure net of VAT </t>
  </si>
  <si>
    <t>Spent</t>
  </si>
  <si>
    <t xml:space="preserve">Expected for year 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</si>
  <si>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</si>
  <si>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</si>
  <si>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</si>
  <si>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</si>
  <si>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</si>
  <si>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</si>
  <si>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</si>
  <si>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</si>
  <si>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</si>
  <si>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</si>
  <si>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</si>
  <si>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</si>
  <si>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>NCALC subscription</t>
  </si>
  <si>
    <t xml:space="preserve">Society of Local Council Clerks </t>
  </si>
  <si>
    <t xml:space="preserve">Elections </t>
  </si>
  <si>
    <t xml:space="preserve">Market management </t>
  </si>
  <si>
    <t xml:space="preserve">Neighbourhood Plan </t>
  </si>
  <si>
    <t>Allotments</t>
  </si>
  <si>
    <t>Traffic speed devices</t>
  </si>
  <si>
    <t xml:space="preserve">Twinning </t>
  </si>
  <si>
    <t>Office accommodation</t>
  </si>
  <si>
    <t>Cost of Democracy</t>
  </si>
  <si>
    <t>Events</t>
  </si>
  <si>
    <t xml:space="preserve">Services </t>
  </si>
  <si>
    <t xml:space="preserve">Original estimate </t>
  </si>
  <si>
    <t>Original estimate</t>
  </si>
  <si>
    <t>TOTAL</t>
  </si>
  <si>
    <t xml:space="preserve">Office expenses </t>
  </si>
  <si>
    <t xml:space="preserve">Sub total </t>
  </si>
  <si>
    <t>elections</t>
  </si>
  <si>
    <t>Allocated to:-</t>
  </si>
  <si>
    <t>general spend</t>
  </si>
  <si>
    <t>reserves</t>
  </si>
  <si>
    <t xml:space="preserve">Contingency / reserves </t>
  </si>
  <si>
    <t xml:space="preserve">VAT paid out but not yet recovered </t>
  </si>
  <si>
    <t>VAT INCURRED</t>
  </si>
  <si>
    <t>set aside to meet costs incurred in 2020/21</t>
  </si>
  <si>
    <t>Spent in 2020/1 and not recharged *</t>
  </si>
  <si>
    <t xml:space="preserve"> Committed to end month</t>
  </si>
  <si>
    <t>Rent from allotment sites</t>
  </si>
  <si>
    <t xml:space="preserve"> </t>
  </si>
  <si>
    <t xml:space="preserve">As at 15th February  2022 </t>
  </si>
  <si>
    <t>For Finance and Governance Ctte 24th February 2022</t>
  </si>
  <si>
    <t>Last month (11/01/22)</t>
  </si>
  <si>
    <t>In Bank account as at 15/02/2022</t>
  </si>
  <si>
    <t xml:space="preserve">Town Lottery </t>
  </si>
  <si>
    <t xml:space="preserve">Mayoral expenses </t>
  </si>
  <si>
    <t>Employers NI and superann</t>
  </si>
  <si>
    <t xml:space="preserve">* excl VAT </t>
  </si>
  <si>
    <t xml:space="preserve">VAT PAID </t>
  </si>
  <si>
    <t xml:space="preserve">Due by end of Feb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</si>
</sst>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8" fontId="4" fillId="0" borderId="0" xfId="0" applyNumberFormat="1" applyFont="1"/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0" xfId="0" applyFont="1"/>
    <xf numFmtId="8" fontId="3" fillId="0" borderId="0" xfId="0" applyNumberFormat="1" applyFont="1"/>
    <xf numFmtId="8" fontId="0" fillId="0" borderId="0" xfId="0" applyNumberFormat="1" applyFill="1" applyAlignment="1">
      <alignment horizontal="center"/>
    </xf>
    <xf numFmtId="6" fontId="4" fillId="2" borderId="0" xfId="0" applyNumberFormat="1" applyFont="1" applyFill="1"/>
    <xf numFmtId="6" fontId="0" fillId="2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 vertical="center"/>
    </xf>
    <xf numFmtId="6" fontId="0" fillId="2" borderId="0" xfId="0" applyNumberForma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6" fontId="0" fillId="0" borderId="0" xfId="0" applyNumberFormat="1" applyAlignment="1">
      <alignment wrapText="1"/>
    </xf>
    <xf numFmtId="6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J63"/>
  <sheetViews>
    <sheetView tabSelected="1" view="pageLayout" topLeftCell="A15" zoomScaleNormal="100" workbookViewId="0">
      <selection activeCell="E22" sqref="E22"/>
    </sheetView>
  </sheetViews>
  <sheetFormatPr defaultRowHeight="14.5" x14ac:dyDescent="0.35"/>
  <cols>
    <col min="1" max="1" width="16.1796875" style="10" customWidth="1"/>
    <col min="2" max="2" width="35" customWidth="1"/>
    <col min="3" max="3" width="15.6328125" customWidth="1"/>
    <col min="4" max="4" width="15.6328125" style="10" customWidth="1"/>
    <col min="5" max="5" width="15.6328125" customWidth="1"/>
    <col min="6" max="6" width="15.7265625" customWidth="1"/>
    <col min="7" max="7" width="14.08984375" style="3" customWidth="1"/>
    <col min="8" max="8" width="9.7265625" customWidth="1"/>
  </cols>
  <sheetData>
    <row r="1" spans="1:10" s="1" customFormat="1" x14ac:dyDescent="0.35">
      <c r="A1" s="6"/>
      <c r="B1" s="1" t="s">
        <v>0</v>
      </c>
      <c r="C1" s="1" t="s">
        <v>54</v>
      </c>
      <c r="D1" s="6"/>
      <c r="G1" s="5"/>
    </row>
    <row r="3" spans="1:10" s="1" customFormat="1" x14ac:dyDescent="0.35">
      <c r="A3" s="6"/>
      <c r="B3" s="1" t="s">
        <v>53</v>
      </c>
      <c r="D3" s="6"/>
      <c r="G3" s="5"/>
    </row>
    <row r="5" spans="1:10" ht="29" x14ac:dyDescent="0.35">
      <c r="B5" s="1" t="s">
        <v>1</v>
      </c>
      <c r="C5" s="5" t="s">
        <v>2</v>
      </c>
      <c r="D5" s="9" t="s">
        <v>62</v>
      </c>
      <c r="E5" s="1" t="s">
        <v>3</v>
      </c>
      <c r="F5" s="1" t="s">
        <v>37</v>
      </c>
    </row>
    <row r="7" spans="1:10" x14ac:dyDescent="0.35">
      <c r="B7" t="s">
        <v>4</v>
      </c>
      <c r="C7" s="2">
        <v>134000</v>
      </c>
      <c r="D7" s="7">
        <v>0</v>
      </c>
      <c r="E7" s="2">
        <v>134000</v>
      </c>
      <c r="F7" s="17">
        <v>134000</v>
      </c>
    </row>
    <row r="8" spans="1:10" x14ac:dyDescent="0.35">
      <c r="B8" t="s">
        <v>7</v>
      </c>
      <c r="C8" s="32">
        <v>301.85000000000002</v>
      </c>
      <c r="D8" s="25">
        <v>1090</v>
      </c>
      <c r="E8" s="2">
        <v>5000</v>
      </c>
      <c r="F8" s="18">
        <v>0</v>
      </c>
    </row>
    <row r="9" spans="1:10" x14ac:dyDescent="0.35">
      <c r="B9" t="s">
        <v>5</v>
      </c>
      <c r="C9" s="32">
        <v>5612.07</v>
      </c>
      <c r="D9" s="25">
        <v>1950</v>
      </c>
      <c r="E9" s="34">
        <v>32000</v>
      </c>
      <c r="F9" s="18">
        <v>0</v>
      </c>
    </row>
    <row r="10" spans="1:10" x14ac:dyDescent="0.35">
      <c r="B10" t="s">
        <v>51</v>
      </c>
      <c r="C10" s="3">
        <v>0</v>
      </c>
      <c r="D10" s="36">
        <v>0</v>
      </c>
      <c r="E10" s="34">
        <v>1090</v>
      </c>
      <c r="F10" s="21">
        <v>1190</v>
      </c>
    </row>
    <row r="11" spans="1:10" x14ac:dyDescent="0.35">
      <c r="B11" t="s">
        <v>6</v>
      </c>
      <c r="C11" s="4">
        <v>412.64</v>
      </c>
      <c r="D11" s="25">
        <v>0</v>
      </c>
      <c r="E11" s="26">
        <v>450</v>
      </c>
      <c r="F11" s="18">
        <v>0</v>
      </c>
    </row>
    <row r="12" spans="1:10" x14ac:dyDescent="0.35">
      <c r="C12" s="3"/>
      <c r="D12" s="27"/>
      <c r="E12" s="28"/>
      <c r="F12" s="18"/>
    </row>
    <row r="13" spans="1:10" x14ac:dyDescent="0.35">
      <c r="B13" t="s">
        <v>8</v>
      </c>
      <c r="C13" s="4">
        <f>SUM(C7:C12)</f>
        <v>140326.56000000003</v>
      </c>
      <c r="D13" s="8">
        <f t="shared" ref="D13:F13" si="0">SUM(D7:D12)</f>
        <v>3040</v>
      </c>
      <c r="E13" s="2">
        <f t="shared" si="0"/>
        <v>172540</v>
      </c>
      <c r="F13" s="2">
        <f t="shared" si="0"/>
        <v>135190</v>
      </c>
    </row>
    <row r="14" spans="1:10" x14ac:dyDescent="0.35">
      <c r="C14" s="3"/>
      <c r="D14" s="7"/>
      <c r="E14" s="3"/>
    </row>
    <row r="15" spans="1:10" s="1" customFormat="1" ht="43.5" x14ac:dyDescent="0.35">
      <c r="A15" s="6"/>
      <c r="B15" s="5" t="s">
        <v>9</v>
      </c>
      <c r="C15" s="5" t="s">
        <v>10</v>
      </c>
      <c r="D15" s="9" t="s">
        <v>50</v>
      </c>
      <c r="E15" s="5" t="s">
        <v>11</v>
      </c>
      <c r="F15" s="5" t="s">
        <v>36</v>
      </c>
      <c r="G15" s="9" t="s">
        <v>49</v>
      </c>
      <c r="H15" s="6" t="s">
        <v>47</v>
      </c>
      <c r="I15"/>
      <c r="J15" s="13"/>
    </row>
    <row r="16" spans="1:10" x14ac:dyDescent="0.35">
      <c r="F16" s="22"/>
      <c r="J16" s="13"/>
    </row>
    <row r="17" spans="1:10" x14ac:dyDescent="0.35">
      <c r="A17" s="10" t="s">
        <v>13</v>
      </c>
      <c r="B17" t="s">
        <v>12</v>
      </c>
      <c r="C17" s="32">
        <v>21651.14</v>
      </c>
      <c r="D17" s="23">
        <v>2814.93</v>
      </c>
      <c r="E17" s="2">
        <v>39269</v>
      </c>
      <c r="F17" s="22">
        <v>39650</v>
      </c>
      <c r="G17" s="3">
        <v>0</v>
      </c>
      <c r="H17" s="12">
        <v>0</v>
      </c>
      <c r="J17" s="13"/>
    </row>
    <row r="18" spans="1:10" x14ac:dyDescent="0.35">
      <c r="B18" t="s">
        <v>59</v>
      </c>
      <c r="C18" s="32">
        <v>1146.52</v>
      </c>
      <c r="D18" s="23">
        <v>286.63</v>
      </c>
      <c r="E18" s="4">
        <v>1720</v>
      </c>
      <c r="F18" s="22">
        <v>3400</v>
      </c>
      <c r="G18" s="3">
        <v>0</v>
      </c>
      <c r="H18" s="12">
        <v>0</v>
      </c>
      <c r="J18" s="13"/>
    </row>
    <row r="19" spans="1:10" x14ac:dyDescent="0.35">
      <c r="B19" t="s">
        <v>15</v>
      </c>
      <c r="C19" s="28">
        <v>0</v>
      </c>
      <c r="D19" s="25">
        <v>45</v>
      </c>
      <c r="E19" s="2">
        <v>54</v>
      </c>
      <c r="F19" s="22">
        <v>100</v>
      </c>
      <c r="G19" s="3">
        <v>0</v>
      </c>
      <c r="H19" s="12">
        <v>0</v>
      </c>
      <c r="J19" s="13"/>
    </row>
    <row r="20" spans="1:10" x14ac:dyDescent="0.35">
      <c r="B20" t="s">
        <v>16</v>
      </c>
      <c r="C20" s="2">
        <v>150</v>
      </c>
      <c r="D20" s="8">
        <v>36</v>
      </c>
      <c r="E20" s="2">
        <v>186</v>
      </c>
      <c r="F20" s="22">
        <v>350</v>
      </c>
      <c r="G20" s="2">
        <v>184</v>
      </c>
      <c r="H20" s="12">
        <v>30</v>
      </c>
      <c r="J20" s="13"/>
    </row>
    <row r="21" spans="1:10" x14ac:dyDescent="0.35">
      <c r="B21" s="14" t="s">
        <v>40</v>
      </c>
      <c r="C21" s="16">
        <f t="shared" ref="C21:D21" si="1">SUM(C16:C20)</f>
        <v>22947.66</v>
      </c>
      <c r="D21" s="16">
        <f t="shared" si="1"/>
        <v>3182.56</v>
      </c>
      <c r="E21" s="16">
        <f>SUM(E16:E20)</f>
        <v>41229</v>
      </c>
      <c r="F21" s="16">
        <v>43500</v>
      </c>
      <c r="H21" s="12"/>
      <c r="J21" s="13"/>
    </row>
    <row r="22" spans="1:10" x14ac:dyDescent="0.35">
      <c r="C22" s="3"/>
      <c r="D22" s="7"/>
      <c r="E22" s="3"/>
      <c r="F22" s="3"/>
      <c r="H22" s="12"/>
      <c r="J22" s="13"/>
    </row>
    <row r="23" spans="1:10" ht="29" x14ac:dyDescent="0.35">
      <c r="A23" s="10" t="s">
        <v>14</v>
      </c>
      <c r="B23" t="s">
        <v>32</v>
      </c>
      <c r="C23" s="32">
        <v>9920.5400000000009</v>
      </c>
      <c r="D23" s="23">
        <v>0</v>
      </c>
      <c r="E23" s="4">
        <v>10920.54</v>
      </c>
      <c r="F23" s="2">
        <v>13400</v>
      </c>
      <c r="G23" s="3">
        <v>0</v>
      </c>
      <c r="H23" s="12">
        <v>0</v>
      </c>
      <c r="J23" s="13"/>
    </row>
    <row r="24" spans="1:10" x14ac:dyDescent="0.35">
      <c r="B24" t="s">
        <v>39</v>
      </c>
      <c r="C24" s="32">
        <v>189.33</v>
      </c>
      <c r="D24" s="29">
        <v>7.92</v>
      </c>
      <c r="E24" s="4">
        <v>225</v>
      </c>
      <c r="F24" s="43">
        <v>7600</v>
      </c>
      <c r="G24" s="3">
        <v>0</v>
      </c>
      <c r="H24" s="24">
        <v>9.6</v>
      </c>
      <c r="J24" s="13"/>
    </row>
    <row r="25" spans="1:10" x14ac:dyDescent="0.35">
      <c r="B25" t="s">
        <v>17</v>
      </c>
      <c r="C25" s="32">
        <v>2750.21</v>
      </c>
      <c r="D25" s="23">
        <v>0</v>
      </c>
      <c r="E25" s="2">
        <v>7367</v>
      </c>
      <c r="F25" s="43"/>
      <c r="G25" s="12">
        <v>4466.6000000000004</v>
      </c>
      <c r="H25" s="24">
        <v>520.45000000000005</v>
      </c>
      <c r="J25" s="13"/>
    </row>
    <row r="26" spans="1:10" x14ac:dyDescent="0.35">
      <c r="B26" t="s">
        <v>22</v>
      </c>
      <c r="C26" s="4">
        <v>153.77000000000001</v>
      </c>
      <c r="D26" s="15">
        <v>0</v>
      </c>
      <c r="E26" s="4">
        <v>1380.71</v>
      </c>
      <c r="F26" s="43"/>
      <c r="G26" s="12">
        <v>1226.94</v>
      </c>
      <c r="H26" s="24">
        <v>18.45</v>
      </c>
      <c r="J26" s="13"/>
    </row>
    <row r="27" spans="1:10" x14ac:dyDescent="0.35">
      <c r="B27" t="s">
        <v>18</v>
      </c>
      <c r="C27" s="12">
        <v>450</v>
      </c>
      <c r="D27" s="15">
        <v>0</v>
      </c>
      <c r="E27" s="12">
        <v>450</v>
      </c>
      <c r="F27" s="43"/>
      <c r="G27" s="3">
        <v>0</v>
      </c>
      <c r="H27" s="12">
        <v>0</v>
      </c>
      <c r="J27" s="13"/>
    </row>
    <row r="28" spans="1:10" x14ac:dyDescent="0.35">
      <c r="B28" t="s">
        <v>19</v>
      </c>
      <c r="C28" s="12">
        <v>0</v>
      </c>
      <c r="D28" s="15">
        <v>0</v>
      </c>
      <c r="E28" s="12">
        <v>0</v>
      </c>
      <c r="F28" s="43"/>
      <c r="G28" s="3">
        <v>0</v>
      </c>
      <c r="H28" s="12">
        <v>0</v>
      </c>
      <c r="J28" s="13"/>
    </row>
    <row r="29" spans="1:10" x14ac:dyDescent="0.35">
      <c r="B29" t="s">
        <v>20</v>
      </c>
      <c r="C29" s="12">
        <v>35</v>
      </c>
      <c r="D29" s="15">
        <v>0</v>
      </c>
      <c r="E29" s="12">
        <v>35</v>
      </c>
      <c r="F29" s="43"/>
      <c r="G29" s="3">
        <v>0</v>
      </c>
      <c r="H29" s="12">
        <v>0</v>
      </c>
      <c r="J29" s="13"/>
    </row>
    <row r="30" spans="1:10" x14ac:dyDescent="0.35">
      <c r="B30" t="s">
        <v>21</v>
      </c>
      <c r="C30" s="24">
        <v>36</v>
      </c>
      <c r="D30" s="29">
        <v>0</v>
      </c>
      <c r="E30" s="12">
        <v>60</v>
      </c>
      <c r="F30" s="43"/>
      <c r="G30" s="3">
        <v>0</v>
      </c>
      <c r="H30" s="12">
        <v>0</v>
      </c>
    </row>
    <row r="31" spans="1:10" x14ac:dyDescent="0.35">
      <c r="B31" t="s">
        <v>24</v>
      </c>
      <c r="C31" s="12">
        <v>6657</v>
      </c>
      <c r="D31" s="15">
        <v>0</v>
      </c>
      <c r="E31" s="12">
        <v>6657</v>
      </c>
      <c r="F31" s="42">
        <v>7000</v>
      </c>
      <c r="G31" s="3">
        <v>0</v>
      </c>
      <c r="H31" s="12">
        <v>0</v>
      </c>
    </row>
    <row r="32" spans="1:10" x14ac:dyDescent="0.35">
      <c r="B32" t="s">
        <v>25</v>
      </c>
      <c r="C32" s="24">
        <v>285</v>
      </c>
      <c r="D32" s="29">
        <v>0</v>
      </c>
      <c r="E32" s="12">
        <v>285</v>
      </c>
      <c r="F32" s="42"/>
      <c r="G32" s="3">
        <v>0</v>
      </c>
      <c r="H32" s="12">
        <v>0</v>
      </c>
    </row>
    <row r="33" spans="1:8" x14ac:dyDescent="0.35">
      <c r="B33" s="14" t="s">
        <v>40</v>
      </c>
      <c r="C33" s="16">
        <f>SUM(C23:C32)</f>
        <v>20476.850000000002</v>
      </c>
      <c r="D33" s="16">
        <f>SUM(D23:D32)</f>
        <v>7.92</v>
      </c>
      <c r="E33" s="16">
        <f>SUM(E23:E32)</f>
        <v>27380.25</v>
      </c>
      <c r="F33" s="16">
        <f>SUM(F23:F32)</f>
        <v>28000</v>
      </c>
      <c r="H33" s="12"/>
    </row>
    <row r="34" spans="1:8" x14ac:dyDescent="0.35">
      <c r="C34" s="3"/>
      <c r="D34" s="7"/>
      <c r="E34" s="3"/>
      <c r="F34" s="3"/>
      <c r="H34" s="12"/>
    </row>
    <row r="35" spans="1:8" ht="29" x14ac:dyDescent="0.35">
      <c r="A35" s="10" t="s">
        <v>33</v>
      </c>
      <c r="B35" t="s">
        <v>58</v>
      </c>
      <c r="C35" s="24">
        <v>144.25</v>
      </c>
      <c r="D35" s="29">
        <v>66.239999999999995</v>
      </c>
      <c r="E35" s="12">
        <v>500</v>
      </c>
      <c r="F35" s="12">
        <v>2500</v>
      </c>
      <c r="G35" s="3">
        <v>0</v>
      </c>
      <c r="H35" s="12">
        <v>0</v>
      </c>
    </row>
    <row r="36" spans="1:8" x14ac:dyDescent="0.35">
      <c r="B36" t="s">
        <v>23</v>
      </c>
      <c r="C36" s="24">
        <v>1260</v>
      </c>
      <c r="D36" s="29">
        <v>0</v>
      </c>
      <c r="E36" s="12">
        <v>1440</v>
      </c>
      <c r="F36" s="12">
        <v>1000</v>
      </c>
      <c r="G36" s="3">
        <v>0</v>
      </c>
      <c r="H36" s="12">
        <v>0</v>
      </c>
    </row>
    <row r="37" spans="1:8" x14ac:dyDescent="0.35">
      <c r="B37" t="s">
        <v>26</v>
      </c>
      <c r="C37" s="24">
        <v>34000</v>
      </c>
      <c r="D37" s="29">
        <v>0</v>
      </c>
      <c r="E37" s="12">
        <v>51103</v>
      </c>
      <c r="F37" s="12">
        <v>34000</v>
      </c>
      <c r="G37" s="3">
        <v>0</v>
      </c>
      <c r="H37" s="12">
        <v>0</v>
      </c>
    </row>
    <row r="38" spans="1:8" x14ac:dyDescent="0.35">
      <c r="C38" s="12"/>
      <c r="D38" s="15"/>
      <c r="E38" s="12"/>
      <c r="F38" s="12"/>
      <c r="H38" s="12"/>
    </row>
    <row r="39" spans="1:8" x14ac:dyDescent="0.35">
      <c r="A39" s="10" t="s">
        <v>35</v>
      </c>
      <c r="B39" t="s">
        <v>5</v>
      </c>
      <c r="C39" s="24">
        <v>7487.07</v>
      </c>
      <c r="D39" s="29">
        <v>1950</v>
      </c>
      <c r="E39" s="12">
        <v>30425</v>
      </c>
      <c r="F39" s="12">
        <v>0</v>
      </c>
      <c r="G39" s="3">
        <v>0</v>
      </c>
      <c r="H39" s="24">
        <v>919.75</v>
      </c>
    </row>
    <row r="40" spans="1:8" x14ac:dyDescent="0.35">
      <c r="B40" t="s">
        <v>34</v>
      </c>
      <c r="C40" s="24">
        <v>995</v>
      </c>
      <c r="D40" s="29">
        <v>62</v>
      </c>
      <c r="E40" s="12">
        <v>1150</v>
      </c>
      <c r="F40" s="12">
        <v>0</v>
      </c>
      <c r="G40" s="3">
        <v>0</v>
      </c>
      <c r="H40" s="24">
        <v>0</v>
      </c>
    </row>
    <row r="41" spans="1:8" x14ac:dyDescent="0.35">
      <c r="B41" t="s">
        <v>27</v>
      </c>
      <c r="C41" s="12">
        <v>0</v>
      </c>
      <c r="D41" s="15">
        <v>0</v>
      </c>
      <c r="E41" s="12">
        <v>0</v>
      </c>
      <c r="F41" s="12">
        <v>0</v>
      </c>
      <c r="G41" s="3">
        <v>0</v>
      </c>
      <c r="H41" s="24">
        <v>0</v>
      </c>
    </row>
    <row r="42" spans="1:8" x14ac:dyDescent="0.35">
      <c r="B42" t="s">
        <v>28</v>
      </c>
      <c r="C42" s="12">
        <v>0</v>
      </c>
      <c r="D42" s="15">
        <v>185</v>
      </c>
      <c r="E42" s="12">
        <v>0</v>
      </c>
      <c r="F42" s="12">
        <v>1000</v>
      </c>
      <c r="G42" s="3">
        <v>0</v>
      </c>
      <c r="H42" s="24">
        <v>0</v>
      </c>
    </row>
    <row r="43" spans="1:8" x14ac:dyDescent="0.35">
      <c r="B43" t="s">
        <v>29</v>
      </c>
      <c r="C43" s="24">
        <v>0</v>
      </c>
      <c r="D43" s="29">
        <v>0</v>
      </c>
      <c r="E43" s="12">
        <v>0</v>
      </c>
      <c r="F43" s="12">
        <v>7000</v>
      </c>
      <c r="G43" s="3">
        <v>0</v>
      </c>
      <c r="H43" s="24">
        <v>0</v>
      </c>
    </row>
    <row r="44" spans="1:8" x14ac:dyDescent="0.35">
      <c r="B44" t="s">
        <v>30</v>
      </c>
      <c r="C44" s="12">
        <v>0</v>
      </c>
      <c r="D44" s="15">
        <v>0</v>
      </c>
      <c r="E44" s="12">
        <v>0</v>
      </c>
      <c r="F44" s="12">
        <v>0</v>
      </c>
      <c r="G44" s="3">
        <v>0</v>
      </c>
      <c r="H44" s="12">
        <v>0</v>
      </c>
    </row>
    <row r="45" spans="1:8" x14ac:dyDescent="0.35">
      <c r="B45" t="s">
        <v>57</v>
      </c>
      <c r="C45" s="12">
        <v>40</v>
      </c>
      <c r="D45" s="15">
        <v>0</v>
      </c>
      <c r="E45" s="12">
        <v>0</v>
      </c>
      <c r="F45" s="12">
        <v>0</v>
      </c>
      <c r="G45" s="3">
        <v>0</v>
      </c>
      <c r="H45" s="12">
        <v>0</v>
      </c>
    </row>
    <row r="46" spans="1:8" x14ac:dyDescent="0.35">
      <c r="B46" t="s">
        <v>31</v>
      </c>
      <c r="C46" s="12">
        <v>0</v>
      </c>
      <c r="D46" s="15">
        <v>0</v>
      </c>
      <c r="E46" s="12">
        <v>0</v>
      </c>
      <c r="F46" s="12">
        <v>2000</v>
      </c>
      <c r="G46" s="3">
        <v>0</v>
      </c>
      <c r="H46" s="12">
        <v>0</v>
      </c>
    </row>
    <row r="47" spans="1:8" x14ac:dyDescent="0.35">
      <c r="H47" s="12"/>
    </row>
    <row r="48" spans="1:8" x14ac:dyDescent="0.35">
      <c r="B48" t="s">
        <v>45</v>
      </c>
      <c r="C48" s="11"/>
      <c r="F48" s="2">
        <v>15000</v>
      </c>
      <c r="G48" s="12"/>
      <c r="H48" s="12">
        <f>SUM(H17:H46)</f>
        <v>1498.25</v>
      </c>
    </row>
    <row r="50" spans="1:7" x14ac:dyDescent="0.35">
      <c r="A50" s="10" t="s">
        <v>38</v>
      </c>
      <c r="C50" s="4">
        <f>SUM(C21 + C33+ C35+ C36+ C37+ C39 +C40 +C41 + C42+ C43+ C44+ C45 +C46 )</f>
        <v>87350.830000000016</v>
      </c>
      <c r="D50" s="4">
        <f>SUM(D21 + D33+ D35+ D36+ D37+ D40 +D41 + D42+ D43+ D44+ D46)</f>
        <v>3503.72</v>
      </c>
      <c r="E50" s="4">
        <f>SUM(E21 + E33+ E35+ E36+ E37+ E39+  E40 +E41 + E42+ E43+ E44+ E46)</f>
        <v>153227.25</v>
      </c>
      <c r="F50" s="4">
        <f>SUM(F21 + F33+ F35+ F36+ F37+ F40 +F41 + F42+ F43+ F44+ F46 +F48)</f>
        <v>134000</v>
      </c>
      <c r="G50" s="12">
        <f>SUM(G17:G48)</f>
        <v>5877.5400000000009</v>
      </c>
    </row>
    <row r="51" spans="1:7" x14ac:dyDescent="0.35">
      <c r="B51" t="s">
        <v>61</v>
      </c>
      <c r="C51" s="4">
        <v>1498.25</v>
      </c>
      <c r="D51" s="4"/>
      <c r="E51" s="4"/>
      <c r="F51" s="4"/>
      <c r="G51" s="12"/>
    </row>
    <row r="52" spans="1:7" x14ac:dyDescent="0.35">
      <c r="B52" s="20" t="s">
        <v>46</v>
      </c>
      <c r="C52" s="35">
        <v>1196.4000000000001</v>
      </c>
      <c r="D52" s="4"/>
      <c r="E52" s="4"/>
      <c r="F52" s="4"/>
      <c r="G52" s="15" t="s">
        <v>60</v>
      </c>
    </row>
    <row r="54" spans="1:7" x14ac:dyDescent="0.35">
      <c r="B54" s="1" t="s">
        <v>56</v>
      </c>
      <c r="C54" s="37">
        <v>51478.559999999998</v>
      </c>
    </row>
    <row r="55" spans="1:7" x14ac:dyDescent="0.35">
      <c r="C55" s="38" t="s">
        <v>52</v>
      </c>
    </row>
    <row r="56" spans="1:7" x14ac:dyDescent="0.35">
      <c r="B56" t="s">
        <v>42</v>
      </c>
      <c r="C56" s="39"/>
    </row>
    <row r="57" spans="1:7" x14ac:dyDescent="0.35">
      <c r="B57" t="s">
        <v>41</v>
      </c>
      <c r="C57" s="41">
        <v>17103</v>
      </c>
    </row>
    <row r="58" spans="1:7" x14ac:dyDescent="0.35">
      <c r="B58" t="s">
        <v>43</v>
      </c>
      <c r="C58" s="41">
        <v>20997</v>
      </c>
    </row>
    <row r="59" spans="1:7" x14ac:dyDescent="0.35">
      <c r="B59" t="s">
        <v>44</v>
      </c>
      <c r="C59" s="41">
        <v>7500</v>
      </c>
    </row>
    <row r="60" spans="1:7" ht="29" x14ac:dyDescent="0.35">
      <c r="B60" s="10" t="s">
        <v>48</v>
      </c>
      <c r="C60" s="41">
        <v>5878</v>
      </c>
      <c r="D60" s="40"/>
    </row>
    <row r="61" spans="1:7" x14ac:dyDescent="0.35">
      <c r="C61" s="19"/>
    </row>
    <row r="62" spans="1:7" x14ac:dyDescent="0.35">
      <c r="C62" s="33"/>
    </row>
    <row r="63" spans="1:7" x14ac:dyDescent="0.35">
      <c r="B63" s="30" t="s">
        <v>55</v>
      </c>
      <c r="C63" s="31">
        <v>92344</v>
      </c>
    </row>
  </sheetData>
  <mergeCells count="2">
    <mergeCell ref="F31:F32"/>
    <mergeCell ref="F24:F30"/>
  </mergeCells>
  <pageMargins left="0.70866141732283472" right="0.70866141732283472" top="0.74803149606299213" bottom="0.74803149606299213" header="0.31496062992125984" footer="0.31496062992125984"/>
  <pageSetup scale="88" fitToHeight="0" orientation="landscape" r:id="rId1"/>
  <headerFooter>
    <oddHeader xml:space="preserve">&amp;CFinance and Governance Committee item  FC21/81
Appendix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2" ma:contentTypeDescription="Create a new document." ma:contentTypeScope="" ma:versionID="294c1f021032b520d735f8e8c182fc97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ff333c79f3eb6d31eaa2eca76f4bff10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D8835B-AA5E-4AF7-92B2-E17349F19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2022-02-15T14:56:31Z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</Properties>
</file>